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fecba36b4ab857e1/Documents/AMA Points 2022/"/>
    </mc:Choice>
  </mc:AlternateContent>
  <xr:revisionPtr revIDLastSave="2479" documentId="8_{ADAA0571-C014-4C5E-9BF3-38D011590494}" xr6:coauthVersionLast="47" xr6:coauthVersionMax="47" xr10:uidLastSave="{157A809F-F4C0-4FEE-BC3C-04725F4559A1}"/>
  <bookViews>
    <workbookView xWindow="-108" yWindow="-108" windowWidth="23256" windowHeight="12456" tabRatio="635" firstSheet="16" activeTab="23" xr2:uid="{DD72DA0D-D1F4-46FD-87A9-B4651D2D914A}"/>
  </bookViews>
  <sheets>
    <sheet name="MULE CHAMPION" sheetId="46" r:id="rId1"/>
    <sheet name="DONKEY CHAMPION" sheetId="48" r:id="rId2"/>
    <sheet name="AMATEUR CHAMPION" sheetId="54" r:id="rId3"/>
    <sheet name="YOUTH CHAMPION" sheetId="55" r:id="rId4"/>
    <sheet name="2 &amp; U HALTER" sheetId="7" r:id="rId5"/>
    <sheet name="MATURE HALTER" sheetId="34" r:id="rId6"/>
    <sheet name="DONKEY HALTER" sheetId="5" r:id="rId7"/>
    <sheet name="OP WESTPLS SWEEPSTAKES" sheetId="30" state="hidden" r:id="rId8"/>
    <sheet name="B WEST PERF" sheetId="4" r:id="rId9"/>
    <sheet name="B RANCH" sheetId="9" r:id="rId10"/>
    <sheet name="B ENG PERF" sheetId="12" r:id="rId11"/>
    <sheet name="B HUNTER JUMPER" sheetId="10" r:id="rId12"/>
    <sheet name="G WEST PERF" sheetId="8" r:id="rId13"/>
    <sheet name="G RANCH" sheetId="35" r:id="rId14"/>
    <sheet name="G ENG PERF" sheetId="13" r:id="rId15"/>
    <sheet name="G HUNTER JUMPER" sheetId="36" r:id="rId16"/>
    <sheet name="AM WEST PERF" sheetId="15" r:id="rId17"/>
    <sheet name="AM RANCH" sheetId="50" r:id="rId18"/>
    <sheet name="AM ENG PERF" sheetId="52" r:id="rId19"/>
    <sheet name="DONKEY PERF" sheetId="20" r:id="rId20"/>
    <sheet name="AM DONKEY" sheetId="57" r:id="rId21"/>
    <sheet name="PRE GREEN" sheetId="53" r:id="rId22"/>
    <sheet name="NON-PRO" sheetId="40" r:id="rId23"/>
    <sheet name="YOUTH PERF" sheetId="16" r:id="rId24"/>
    <sheet name="10 &amp; UNDER" sheetId="43" r:id="rId25"/>
    <sheet name="YOUTH GYMK" sheetId="17" r:id="rId26"/>
    <sheet name="YOUTH DRIVING" sheetId="31" r:id="rId27"/>
    <sheet name="GYMKHANA" sheetId="18" r:id="rId28"/>
    <sheet name="DONKEY GYMKHANA" sheetId="33" r:id="rId29"/>
    <sheet name="DRIVE SINGLE" sheetId="21" r:id="rId30"/>
    <sheet name="DRIVE TEAM" sheetId="22" r:id="rId31"/>
    <sheet name="PULLING" sheetId="23" r:id="rId32"/>
    <sheet name="TEAM RACING" sheetId="27" r:id="rId33"/>
    <sheet name="ROPING &amp; PENNING" sheetId="19" r:id="rId34"/>
    <sheet name="OPEN PACK" sheetId="25" r:id="rId35"/>
    <sheet name="NON PRO PACK" sheetId="37" r:id="rId36"/>
    <sheet name="YOUTH PACK" sheetId="38" r:id="rId37"/>
    <sheet name="COON JUMP" sheetId="28" r:id="rId38"/>
    <sheet name="Sheet1" sheetId="56" r:id="rId39"/>
    <sheet name="Mule Worksheet" sheetId="41" r:id="rId40"/>
    <sheet name="POINT SCHEDULE" sheetId="1" r:id="rId41"/>
  </sheets>
  <definedNames>
    <definedName name="_xlnm.Print_Area" localSheetId="16">'AM WEST PERF'!$A$2:$BO$36</definedName>
    <definedName name="_xlnm.Print_Area" localSheetId="10">'B ENG PERF'!$A$2:$AV$17</definedName>
    <definedName name="_xlnm.Print_Area" localSheetId="11">'B HUNTER JUMPER'!$A$2:$AO$9</definedName>
    <definedName name="_xlnm.Print_Area" localSheetId="9">'B RANCH'!$A$2:$BI$23</definedName>
    <definedName name="_xlnm.Print_Area" localSheetId="8">'B WEST PERF'!$A$2:$BI$39</definedName>
    <definedName name="_xlnm.Print_Area" localSheetId="28">'DONKEY GYMKHANA'!$A$2:$BX$15</definedName>
    <definedName name="_xlnm.Print_Area" localSheetId="6">'DONKEY HALTER'!$A$3:$AV$29</definedName>
    <definedName name="_xlnm.Print_Area" localSheetId="19">'DONKEY PERF'!$A$2:$DR$14</definedName>
    <definedName name="_xlnm.Print_Area" localSheetId="29">'DRIVE SINGLE'!$A$2:$BS$18</definedName>
    <definedName name="_xlnm.Print_Area" localSheetId="30">'DRIVE TEAM'!$A$2:$AT$10</definedName>
    <definedName name="_xlnm.Print_Area" localSheetId="14">'G ENG PERF'!$B$2:$AZ$9</definedName>
    <definedName name="_xlnm.Print_Area" localSheetId="15">'G HUNTER JUMPER'!$B$2:$AY$10</definedName>
    <definedName name="_xlnm.Print_Area" localSheetId="13">'G RANCH'!$A$2:$BM$9</definedName>
    <definedName name="_xlnm.Print_Area" localSheetId="12">'G WEST PERF'!$A$2:$BI$20</definedName>
    <definedName name="_xlnm.Print_Area" localSheetId="27">GYMKHANA!$A$2:$CD$28</definedName>
    <definedName name="_xlnm.Print_Area" localSheetId="5">'MATURE HALTER'!$A$2:$AV$21</definedName>
    <definedName name="_xlnm.Print_Area" localSheetId="39">'Mule Worksheet'!#REF!</definedName>
    <definedName name="_xlnm.Print_Area" localSheetId="34">'OPEN PACK'!$A$2:$AR$13</definedName>
    <definedName name="_xlnm.Print_Area" localSheetId="40">'POINT SCHEDULE'!#REF!</definedName>
    <definedName name="_xlnm.Print_Area" localSheetId="31">PULLING!$A$2:$Q$18</definedName>
    <definedName name="_xlnm.Print_Area" localSheetId="33">'ROPING &amp; PENNING'!$A$2:$AF$28</definedName>
    <definedName name="_xlnm.Print_Area" localSheetId="32">'TEAM RACING'!$A$2:$K$6</definedName>
    <definedName name="_xlnm.Print_Area" localSheetId="25">'YOUTH GYMK'!$A$2:$BX$15</definedName>
  </definedNames>
  <calcPr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3" i="46" l="1"/>
  <c r="O93" i="46"/>
  <c r="N93" i="46"/>
  <c r="N68" i="46"/>
  <c r="AZ13" i="13"/>
  <c r="BM16" i="35"/>
  <c r="BI14" i="8"/>
  <c r="BI13" i="8"/>
  <c r="K9" i="55"/>
  <c r="I7" i="55"/>
  <c r="CW23" i="16"/>
  <c r="CW22" i="16"/>
  <c r="CW21" i="16"/>
  <c r="CW20" i="16"/>
  <c r="CW19" i="16"/>
  <c r="CW18" i="16"/>
  <c r="CW17" i="16"/>
  <c r="CW16" i="16"/>
  <c r="CW15" i="16"/>
  <c r="CW13" i="16"/>
  <c r="CW12" i="16"/>
  <c r="CW11" i="16"/>
  <c r="CW14" i="16"/>
  <c r="AH14" i="16"/>
  <c r="AV22" i="34"/>
  <c r="Q40" i="55"/>
  <c r="Q47" i="55"/>
  <c r="Q43" i="55"/>
  <c r="Q38" i="55"/>
  <c r="Q37" i="55"/>
  <c r="Q35" i="55"/>
  <c r="Q32" i="55"/>
  <c r="Q31" i="55"/>
  <c r="Q26" i="55"/>
  <c r="Q24" i="55"/>
  <c r="M15" i="55"/>
  <c r="L15" i="55"/>
  <c r="O43" i="55"/>
  <c r="N43" i="55"/>
  <c r="K43" i="55"/>
  <c r="P40" i="55"/>
  <c r="O40" i="55"/>
  <c r="N40" i="55"/>
  <c r="O38" i="55"/>
  <c r="N38" i="55"/>
  <c r="O37" i="55"/>
  <c r="N37" i="55"/>
  <c r="O32" i="55"/>
  <c r="N32" i="55"/>
  <c r="O31" i="55"/>
  <c r="N31" i="55"/>
  <c r="O9" i="48"/>
  <c r="N9" i="48"/>
  <c r="O8" i="48"/>
  <c r="N8" i="48"/>
  <c r="O76" i="46"/>
  <c r="N76" i="46"/>
  <c r="O73" i="46"/>
  <c r="N73" i="46"/>
  <c r="O72" i="46"/>
  <c r="N72" i="46"/>
  <c r="M74" i="46"/>
  <c r="L74" i="46"/>
  <c r="M73" i="46"/>
  <c r="L73" i="46"/>
  <c r="M72" i="46"/>
  <c r="L72" i="46"/>
  <c r="K74" i="46"/>
  <c r="K73" i="46"/>
  <c r="K72" i="46"/>
  <c r="J73" i="46"/>
  <c r="O67" i="46"/>
  <c r="N67" i="46"/>
  <c r="O66" i="46"/>
  <c r="N66" i="46"/>
  <c r="O65" i="46"/>
  <c r="N65" i="46"/>
  <c r="O64" i="46"/>
  <c r="N64" i="46"/>
  <c r="M66" i="46"/>
  <c r="L66" i="46"/>
  <c r="M65" i="46"/>
  <c r="L65" i="46"/>
  <c r="M64" i="46"/>
  <c r="L64" i="46"/>
  <c r="K67" i="46"/>
  <c r="K66" i="46"/>
  <c r="K65" i="46"/>
  <c r="K64" i="46"/>
  <c r="O61" i="46"/>
  <c r="N61" i="46"/>
  <c r="O59" i="46"/>
  <c r="N59" i="46"/>
  <c r="O58" i="46"/>
  <c r="N58" i="46"/>
  <c r="M57" i="46"/>
  <c r="L57" i="46"/>
  <c r="O57" i="46"/>
  <c r="N57" i="46"/>
  <c r="M54" i="46"/>
  <c r="L54" i="46"/>
  <c r="M53" i="46"/>
  <c r="L53" i="46"/>
  <c r="M51" i="46"/>
  <c r="L51" i="46"/>
  <c r="O54" i="46"/>
  <c r="N54" i="46"/>
  <c r="O51" i="46"/>
  <c r="N51" i="46"/>
  <c r="O50" i="46"/>
  <c r="N50" i="46"/>
  <c r="O38" i="46"/>
  <c r="N38" i="46"/>
  <c r="O37" i="46"/>
  <c r="N37" i="46"/>
  <c r="O35" i="46"/>
  <c r="N35" i="46"/>
  <c r="O34" i="46"/>
  <c r="N34" i="46"/>
  <c r="O30" i="46"/>
  <c r="N30" i="46"/>
  <c r="O26" i="46"/>
  <c r="N26" i="46"/>
  <c r="O25" i="46"/>
  <c r="N25" i="46"/>
  <c r="CD29" i="18"/>
  <c r="CD28" i="18"/>
  <c r="CD27" i="18"/>
  <c r="CD26" i="18"/>
  <c r="CD25" i="18"/>
  <c r="CD24" i="18"/>
  <c r="CD23" i="18"/>
  <c r="CD22" i="18"/>
  <c r="CD21" i="18"/>
  <c r="CD19" i="18"/>
  <c r="CD18" i="18"/>
  <c r="CD17" i="18"/>
  <c r="CD16" i="18"/>
  <c r="CD15" i="18"/>
  <c r="CD14" i="18"/>
  <c r="CD13" i="18"/>
  <c r="CD12" i="18"/>
  <c r="CD11" i="18"/>
  <c r="CD10" i="18"/>
  <c r="CD9" i="18"/>
  <c r="CD8" i="18"/>
  <c r="CD7" i="18"/>
  <c r="CD6" i="18"/>
  <c r="CD20" i="18"/>
  <c r="U20" i="18"/>
  <c r="O92" i="46"/>
  <c r="N92" i="46"/>
  <c r="P92" i="46" s="1"/>
  <c r="O91" i="46"/>
  <c r="N91" i="46"/>
  <c r="M91" i="46"/>
  <c r="L91" i="46"/>
  <c r="O89" i="46"/>
  <c r="N89" i="46"/>
  <c r="M89" i="46"/>
  <c r="L89" i="46"/>
  <c r="O88" i="46"/>
  <c r="N88" i="46"/>
  <c r="M88" i="46"/>
  <c r="L88" i="46"/>
  <c r="AY10" i="36"/>
  <c r="AY9" i="36"/>
  <c r="AP5" i="36"/>
  <c r="O20" i="46"/>
  <c r="N20" i="46"/>
  <c r="O19" i="46"/>
  <c r="AM7" i="13"/>
  <c r="N19" i="46"/>
  <c r="O18" i="46"/>
  <c r="N18" i="46"/>
  <c r="O17" i="46"/>
  <c r="N17" i="46"/>
  <c r="O51" i="54"/>
  <c r="N51" i="54"/>
  <c r="O50" i="54"/>
  <c r="N50" i="54"/>
  <c r="O41" i="54"/>
  <c r="N41" i="54"/>
  <c r="O40" i="54"/>
  <c r="N40" i="54"/>
  <c r="O39" i="54"/>
  <c r="N39" i="54"/>
  <c r="O35" i="54"/>
  <c r="N35" i="54"/>
  <c r="O34" i="54"/>
  <c r="BG17" i="50"/>
  <c r="N34" i="54"/>
  <c r="O33" i="54"/>
  <c r="N33" i="54"/>
  <c r="O13" i="54"/>
  <c r="N13" i="54"/>
  <c r="O12" i="54"/>
  <c r="N12" i="54"/>
  <c r="O29" i="54"/>
  <c r="N29" i="54"/>
  <c r="AN7" i="10"/>
  <c r="AI7" i="10"/>
  <c r="CA12" i="52"/>
  <c r="BQ12" i="52"/>
  <c r="O28" i="54"/>
  <c r="N28" i="54"/>
  <c r="O27" i="54"/>
  <c r="N27" i="54"/>
  <c r="O23" i="54"/>
  <c r="N23" i="54"/>
  <c r="O22" i="54"/>
  <c r="N22" i="54"/>
  <c r="O19" i="54"/>
  <c r="N19" i="54"/>
  <c r="O18" i="54"/>
  <c r="N18" i="54"/>
  <c r="O17" i="54"/>
  <c r="N17" i="54"/>
  <c r="BG29" i="18"/>
  <c r="BO29" i="18"/>
  <c r="BI7" i="33"/>
  <c r="BA7" i="33"/>
  <c r="BO27" i="18"/>
  <c r="BG27" i="18"/>
  <c r="AT5" i="8"/>
  <c r="BM30" i="50"/>
  <c r="BG30" i="50"/>
  <c r="BS18" i="21"/>
  <c r="BS16" i="21"/>
  <c r="BS15" i="21"/>
  <c r="BS14" i="21"/>
  <c r="BS13" i="21"/>
  <c r="BS12" i="21"/>
  <c r="BS11" i="21"/>
  <c r="BS10" i="21"/>
  <c r="BS9" i="21"/>
  <c r="BS7" i="21"/>
  <c r="BH8" i="21"/>
  <c r="BH17" i="21"/>
  <c r="BC17" i="21"/>
  <c r="BS17" i="21" s="1"/>
  <c r="BC8" i="21"/>
  <c r="AU11" i="15"/>
  <c r="BA11" i="15"/>
  <c r="BA9" i="15"/>
  <c r="AU9" i="15"/>
  <c r="AM9" i="5"/>
  <c r="AI9" i="5"/>
  <c r="AI8" i="34"/>
  <c r="AI22" i="34"/>
  <c r="AE22" i="34"/>
  <c r="AI30" i="34"/>
  <c r="AI28" i="34"/>
  <c r="AE30" i="34"/>
  <c r="AE28" i="34"/>
  <c r="BA28" i="15"/>
  <c r="AU28" i="15"/>
  <c r="AX23" i="4"/>
  <c r="AS23" i="4"/>
  <c r="AX12" i="4"/>
  <c r="AS12" i="4"/>
  <c r="BB8" i="40"/>
  <c r="AV8" i="40"/>
  <c r="AY7" i="35"/>
  <c r="BM9" i="50"/>
  <c r="BG9" i="50"/>
  <c r="BM13" i="50"/>
  <c r="BG13" i="50"/>
  <c r="AX19" i="9"/>
  <c r="AS19" i="9"/>
  <c r="CA23" i="52"/>
  <c r="BQ23" i="52"/>
  <c r="L7" i="12"/>
  <c r="H7" i="12"/>
  <c r="AM8" i="13"/>
  <c r="AI8" i="13"/>
  <c r="EI8" i="20"/>
  <c r="DS8" i="20"/>
  <c r="CF12" i="16"/>
  <c r="BU12" i="16"/>
  <c r="BS8" i="21" l="1"/>
  <c r="AO8" i="10" l="1"/>
  <c r="M52" i="54"/>
  <c r="L52" i="54"/>
  <c r="M51" i="54"/>
  <c r="L51" i="54"/>
  <c r="M29" i="54"/>
  <c r="L29" i="54"/>
  <c r="M28" i="54"/>
  <c r="L28" i="54"/>
  <c r="M27" i="54"/>
  <c r="L27" i="54"/>
  <c r="M24" i="54"/>
  <c r="L24" i="54"/>
  <c r="M23" i="54"/>
  <c r="L23" i="54"/>
  <c r="M22" i="54"/>
  <c r="L22" i="54"/>
  <c r="M19" i="54"/>
  <c r="L19" i="54"/>
  <c r="M18" i="54"/>
  <c r="L18" i="54"/>
  <c r="M17" i="54"/>
  <c r="L17" i="54"/>
  <c r="M9" i="54"/>
  <c r="L9" i="54"/>
  <c r="M8" i="54"/>
  <c r="L8" i="54"/>
  <c r="M7" i="54"/>
  <c r="L7" i="54"/>
  <c r="M22" i="48"/>
  <c r="L22" i="48"/>
  <c r="M14" i="48"/>
  <c r="L14" i="48"/>
  <c r="M9" i="48"/>
  <c r="L9" i="48"/>
  <c r="L81" i="46"/>
  <c r="K81" i="46"/>
  <c r="L80" i="46"/>
  <c r="K80" i="46"/>
  <c r="M35" i="46"/>
  <c r="L35" i="46"/>
  <c r="M34" i="46"/>
  <c r="L34" i="46"/>
  <c r="M30" i="46"/>
  <c r="L30" i="46"/>
  <c r="M26" i="46"/>
  <c r="L26" i="46"/>
  <c r="M25" i="46"/>
  <c r="L25" i="46"/>
  <c r="M19" i="46"/>
  <c r="L19" i="46"/>
  <c r="M18" i="46"/>
  <c r="L18" i="46"/>
  <c r="M17" i="46"/>
  <c r="L17" i="46"/>
  <c r="AR10" i="25"/>
  <c r="AR8" i="25"/>
  <c r="AR9" i="25"/>
  <c r="BH11" i="9"/>
  <c r="BC11" i="9"/>
  <c r="BW13" i="33"/>
  <c r="BP13" i="33"/>
  <c r="BW14" i="33"/>
  <c r="BP14" i="33"/>
  <c r="BW14" i="17"/>
  <c r="BP14" i="17"/>
  <c r="BW13" i="17"/>
  <c r="BP13" i="17"/>
  <c r="AT26" i="18"/>
  <c r="CC16" i="18"/>
  <c r="BV16" i="18"/>
  <c r="CC28" i="18"/>
  <c r="BV28" i="18"/>
  <c r="CC27" i="18"/>
  <c r="BV27" i="18"/>
  <c r="CC26" i="18"/>
  <c r="CC21" i="18"/>
  <c r="BV21" i="18"/>
  <c r="BV26" i="18"/>
  <c r="CU18" i="52"/>
  <c r="CM18" i="52"/>
  <c r="AY7" i="13"/>
  <c r="AT7" i="13"/>
  <c r="AU14" i="12"/>
  <c r="AQ14" i="12"/>
  <c r="EZ29" i="20"/>
  <c r="BN29" i="20"/>
  <c r="FQ24" i="20"/>
  <c r="EZ24" i="20"/>
  <c r="FQ17" i="20"/>
  <c r="EZ17" i="20"/>
  <c r="BO24" i="15"/>
  <c r="BJ24" i="15"/>
  <c r="BN31" i="15"/>
  <c r="BJ31" i="15"/>
  <c r="BH14" i="4"/>
  <c r="BC14" i="4"/>
  <c r="AU25" i="5"/>
  <c r="AV25" i="5" s="1"/>
  <c r="AQ25" i="5"/>
  <c r="AU9" i="5"/>
  <c r="O31" i="34"/>
  <c r="AU6" i="34"/>
  <c r="AQ6" i="34"/>
  <c r="AU28" i="34"/>
  <c r="AQ28" i="34"/>
  <c r="AQ30" i="34"/>
  <c r="AU30" i="34"/>
  <c r="Y11" i="7"/>
  <c r="CU17" i="52"/>
  <c r="CM17" i="52"/>
  <c r="CU12" i="52"/>
  <c r="CM12" i="52"/>
  <c r="CU10" i="52"/>
  <c r="CM10" i="52"/>
  <c r="AS8" i="22"/>
  <c r="AN8" i="22"/>
  <c r="AF8" i="31"/>
  <c r="AE8" i="31"/>
  <c r="Z8" i="31"/>
  <c r="AX14" i="21"/>
  <c r="BR8" i="21"/>
  <c r="BM8" i="21"/>
  <c r="BR17" i="21"/>
  <c r="BM17" i="21"/>
  <c r="BR14" i="21"/>
  <c r="BM14" i="21"/>
  <c r="BH25" i="9"/>
  <c r="BC25" i="9"/>
  <c r="BM17" i="35"/>
  <c r="BH19" i="9"/>
  <c r="BC19" i="9"/>
  <c r="BW9" i="50"/>
  <c r="BR9" i="50"/>
  <c r="BH27" i="9"/>
  <c r="BI27" i="9" s="1"/>
  <c r="BC27" i="9"/>
  <c r="BW16" i="50"/>
  <c r="BR16" i="50"/>
  <c r="BL17" i="35"/>
  <c r="BG17" i="35"/>
  <c r="BH28" i="9"/>
  <c r="BC28" i="9"/>
  <c r="EZ28" i="20"/>
  <c r="FR28" i="20" s="1"/>
  <c r="BN14" i="15"/>
  <c r="BJ14" i="15"/>
  <c r="BO14" i="15" s="1"/>
  <c r="CV23" i="16"/>
  <c r="CN23" i="16"/>
  <c r="BH11" i="8"/>
  <c r="BC11" i="8"/>
  <c r="BH30" i="4"/>
  <c r="BC30" i="4"/>
  <c r="EZ26" i="20"/>
  <c r="FQ26" i="20"/>
  <c r="FR26" i="20" s="1"/>
  <c r="EZ14" i="20"/>
  <c r="AE22" i="19"/>
  <c r="AE21" i="19"/>
  <c r="Z22" i="19"/>
  <c r="AF22" i="19" s="1"/>
  <c r="Z21" i="19"/>
  <c r="N21" i="19"/>
  <c r="H21" i="19"/>
  <c r="V17" i="35"/>
  <c r="J8" i="54"/>
  <c r="J7" i="54"/>
  <c r="AI8" i="22"/>
  <c r="AX11" i="21"/>
  <c r="Z14" i="21"/>
  <c r="G52" i="54"/>
  <c r="F52" i="54"/>
  <c r="G51" i="54"/>
  <c r="F51" i="54"/>
  <c r="G50" i="54"/>
  <c r="F50" i="54"/>
  <c r="H52" i="54"/>
  <c r="H51" i="54"/>
  <c r="H50" i="54"/>
  <c r="H46" i="54"/>
  <c r="H45" i="54"/>
  <c r="H44" i="54"/>
  <c r="I43" i="55"/>
  <c r="I32" i="55"/>
  <c r="I31" i="55"/>
  <c r="J41" i="54"/>
  <c r="J40" i="54"/>
  <c r="J39" i="54"/>
  <c r="H41" i="54"/>
  <c r="H40" i="54"/>
  <c r="H39" i="54"/>
  <c r="J35" i="54"/>
  <c r="J34" i="54"/>
  <c r="J33" i="54"/>
  <c r="H29" i="54"/>
  <c r="H28" i="54"/>
  <c r="AE33" i="50"/>
  <c r="AE32" i="50"/>
  <c r="AE11" i="50"/>
  <c r="AE10" i="50"/>
  <c r="AE9" i="50"/>
  <c r="H27" i="54"/>
  <c r="J24" i="54"/>
  <c r="J23" i="54"/>
  <c r="J22" i="54"/>
  <c r="H24" i="54"/>
  <c r="H23" i="54"/>
  <c r="H22" i="54"/>
  <c r="J19" i="54"/>
  <c r="J18" i="54"/>
  <c r="J17" i="54"/>
  <c r="H19" i="54"/>
  <c r="H18" i="54"/>
  <c r="H17" i="54"/>
  <c r="J14" i="54"/>
  <c r="J13" i="54"/>
  <c r="J12" i="54"/>
  <c r="H13" i="54"/>
  <c r="H12" i="54"/>
  <c r="H9" i="54"/>
  <c r="H8" i="54"/>
  <c r="H7" i="54"/>
  <c r="R8" i="5"/>
  <c r="H12" i="48" s="1"/>
  <c r="I67" i="46"/>
  <c r="I65" i="46"/>
  <c r="I53" i="46"/>
  <c r="I47" i="46"/>
  <c r="I45" i="46"/>
  <c r="I43" i="46"/>
  <c r="I30" i="46"/>
  <c r="K20" i="46"/>
  <c r="I20" i="46"/>
  <c r="AE11" i="17"/>
  <c r="AL11" i="17"/>
  <c r="BP17" i="40"/>
  <c r="BP16" i="40"/>
  <c r="BP15" i="40"/>
  <c r="BP14" i="40"/>
  <c r="BP13" i="40"/>
  <c r="BP12" i="40"/>
  <c r="BP11" i="40"/>
  <c r="BP10" i="40"/>
  <c r="BP9" i="40"/>
  <c r="BO34" i="15"/>
  <c r="BO33" i="15"/>
  <c r="BO32" i="15"/>
  <c r="BO31" i="15"/>
  <c r="BO30" i="15"/>
  <c r="BO29" i="15"/>
  <c r="BO28" i="15"/>
  <c r="BO27" i="15"/>
  <c r="BO23" i="15"/>
  <c r="BO22" i="15"/>
  <c r="BO21" i="15"/>
  <c r="BO19" i="15"/>
  <c r="BO18" i="15"/>
  <c r="BO17" i="15"/>
  <c r="BO15" i="15"/>
  <c r="BO13" i="15"/>
  <c r="BO10" i="15"/>
  <c r="BO9" i="15"/>
  <c r="BO7" i="15"/>
  <c r="Y32" i="15"/>
  <c r="Y28" i="15"/>
  <c r="AO26" i="15"/>
  <c r="AO15" i="15"/>
  <c r="AV17" i="12"/>
  <c r="AV16" i="12"/>
  <c r="AV15" i="12"/>
  <c r="AV14" i="12"/>
  <c r="AV13" i="12"/>
  <c r="AV12" i="12"/>
  <c r="AV11" i="12"/>
  <c r="AV10" i="12"/>
  <c r="AV9" i="12"/>
  <c r="AV6" i="12"/>
  <c r="AB15" i="12"/>
  <c r="P16" i="12"/>
  <c r="AI10" i="4"/>
  <c r="AI14" i="4"/>
  <c r="AV27" i="5"/>
  <c r="AV26" i="5"/>
  <c r="AV17" i="5"/>
  <c r="AV15" i="5"/>
  <c r="AV25" i="34"/>
  <c r="AV24" i="34"/>
  <c r="AV15" i="34"/>
  <c r="AA30" i="34"/>
  <c r="O19" i="34"/>
  <c r="AV19" i="34" s="1"/>
  <c r="O17" i="34"/>
  <c r="I82" i="46" s="1"/>
  <c r="O30" i="34"/>
  <c r="O29" i="34"/>
  <c r="AI7" i="22"/>
  <c r="AS8" i="33"/>
  <c r="AS8" i="17"/>
  <c r="AE22" i="5"/>
  <c r="AA20" i="34"/>
  <c r="AV20" i="34" s="1"/>
  <c r="AA13" i="34"/>
  <c r="AP13" i="40"/>
  <c r="AP12" i="40"/>
  <c r="AP8" i="40"/>
  <c r="BP8" i="40" s="1"/>
  <c r="AE8" i="13"/>
  <c r="AE7" i="13"/>
  <c r="K19" i="46" s="1"/>
  <c r="AJ5" i="8"/>
  <c r="K17" i="46" s="1"/>
  <c r="AJ7" i="8"/>
  <c r="AO11" i="35"/>
  <c r="BJ12" i="16"/>
  <c r="BJ15" i="16"/>
  <c r="BJ14" i="16"/>
  <c r="DC16" i="20"/>
  <c r="BA35" i="50"/>
  <c r="BA34" i="50"/>
  <c r="BA29" i="50"/>
  <c r="AO9" i="15"/>
  <c r="AO35" i="15"/>
  <c r="BG13" i="52"/>
  <c r="BG14" i="52"/>
  <c r="BG18" i="52"/>
  <c r="BG23" i="52"/>
  <c r="AO31" i="15"/>
  <c r="AO28" i="15"/>
  <c r="AO20" i="15"/>
  <c r="AF8" i="36"/>
  <c r="AF5" i="36"/>
  <c r="AI29" i="4"/>
  <c r="AN24" i="9"/>
  <c r="AN8" i="9"/>
  <c r="X12" i="33"/>
  <c r="X8" i="33"/>
  <c r="N7" i="22"/>
  <c r="Z16" i="21"/>
  <c r="Z15" i="21"/>
  <c r="AX16" i="21"/>
  <c r="AX15" i="21"/>
  <c r="R23" i="5"/>
  <c r="R24" i="5"/>
  <c r="R7" i="5"/>
  <c r="R22" i="5"/>
  <c r="H22" i="48" s="1"/>
  <c r="X7" i="17"/>
  <c r="AH18" i="16"/>
  <c r="U25" i="19"/>
  <c r="U24" i="19"/>
  <c r="U23" i="19"/>
  <c r="U20" i="19"/>
  <c r="U19" i="19"/>
  <c r="U18" i="19"/>
  <c r="U17" i="19"/>
  <c r="U16" i="19"/>
  <c r="U15" i="19"/>
  <c r="U14" i="19"/>
  <c r="U13" i="19"/>
  <c r="U12" i="19"/>
  <c r="U11" i="19"/>
  <c r="U10" i="19"/>
  <c r="U8" i="19"/>
  <c r="U9" i="19"/>
  <c r="Y9" i="18"/>
  <c r="V8" i="35"/>
  <c r="U30" i="9"/>
  <c r="U26" i="9"/>
  <c r="U21" i="9"/>
  <c r="BI21" i="9" s="1"/>
  <c r="T9" i="36"/>
  <c r="T8" i="36"/>
  <c r="T6" i="36"/>
  <c r="AY6" i="36" s="1"/>
  <c r="Q14" i="13"/>
  <c r="Q12" i="13"/>
  <c r="I83" i="46" s="1"/>
  <c r="Q8" i="13"/>
  <c r="Q13" i="13"/>
  <c r="R8" i="10"/>
  <c r="R6" i="10"/>
  <c r="P17" i="12"/>
  <c r="P14" i="12"/>
  <c r="P7" i="12"/>
  <c r="V15" i="35"/>
  <c r="I81" i="46" s="1"/>
  <c r="V16" i="35"/>
  <c r="V7" i="8"/>
  <c r="V14" i="8"/>
  <c r="I99" i="46" s="1"/>
  <c r="V12" i="8"/>
  <c r="I80" i="46" s="1"/>
  <c r="V15" i="8"/>
  <c r="V13" i="8"/>
  <c r="AN26" i="9"/>
  <c r="Y23" i="15"/>
  <c r="AE29" i="50"/>
  <c r="AH12" i="52"/>
  <c r="AH25" i="52"/>
  <c r="AH24" i="52"/>
  <c r="CV24" i="52" s="1"/>
  <c r="AH18" i="52"/>
  <c r="AH21" i="52"/>
  <c r="Y20" i="15"/>
  <c r="Y25" i="15"/>
  <c r="Y8" i="15"/>
  <c r="Y34" i="15"/>
  <c r="Y33" i="15"/>
  <c r="J65" i="46"/>
  <c r="J42" i="46"/>
  <c r="AI6" i="9"/>
  <c r="J26" i="46" s="1"/>
  <c r="J18" i="46"/>
  <c r="CN6" i="20"/>
  <c r="I28" i="48" s="1"/>
  <c r="P28" i="48" s="1"/>
  <c r="AC7" i="22"/>
  <c r="AC6" i="22"/>
  <c r="AQ10" i="21"/>
  <c r="AQ8" i="21"/>
  <c r="J54" i="46" s="1"/>
  <c r="AQ7" i="21"/>
  <c r="CN7" i="20"/>
  <c r="I13" i="48" s="1"/>
  <c r="AU28" i="50"/>
  <c r="AU29" i="50"/>
  <c r="I40" i="54" s="1"/>
  <c r="BX32" i="50"/>
  <c r="BX27" i="50"/>
  <c r="BX20" i="50"/>
  <c r="AU31" i="50"/>
  <c r="AU11" i="50"/>
  <c r="I23" i="54" s="1"/>
  <c r="AU10" i="50"/>
  <c r="I18" i="54" s="1"/>
  <c r="AU9" i="50"/>
  <c r="AJ16" i="35"/>
  <c r="J89" i="46" s="1"/>
  <c r="AJ15" i="35"/>
  <c r="J81" i="46" s="1"/>
  <c r="AJ12" i="35"/>
  <c r="AJ11" i="35"/>
  <c r="AJ10" i="35"/>
  <c r="AJ7" i="35"/>
  <c r="AK8" i="40"/>
  <c r="AI24" i="9"/>
  <c r="BI24" i="9" s="1"/>
  <c r="AI19" i="9"/>
  <c r="J51" i="46" s="1"/>
  <c r="AI5" i="9"/>
  <c r="F9" i="55"/>
  <c r="E9" i="55"/>
  <c r="P9" i="55" s="1"/>
  <c r="Q9" i="55" s="1"/>
  <c r="M8" i="38"/>
  <c r="M7" i="38"/>
  <c r="H8" i="38"/>
  <c r="H7" i="38"/>
  <c r="H43" i="55"/>
  <c r="P43" i="55" s="1"/>
  <c r="G43" i="55"/>
  <c r="H37" i="55"/>
  <c r="G37" i="55"/>
  <c r="P37" i="55" s="1"/>
  <c r="H31" i="55"/>
  <c r="G31" i="55"/>
  <c r="H23" i="55"/>
  <c r="G23" i="55"/>
  <c r="H15" i="55"/>
  <c r="G15" i="55"/>
  <c r="AQ10" i="50"/>
  <c r="G18" i="54" s="1"/>
  <c r="AK11" i="50"/>
  <c r="F23" i="54" s="1"/>
  <c r="AK10" i="50"/>
  <c r="F18" i="54" s="1"/>
  <c r="AK8" i="50"/>
  <c r="AQ9" i="50"/>
  <c r="G28" i="54" s="1"/>
  <c r="AK9" i="50"/>
  <c r="F28" i="54" s="1"/>
  <c r="BN23" i="20"/>
  <c r="H88" i="46"/>
  <c r="G57" i="46"/>
  <c r="AF11" i="8"/>
  <c r="H57" i="46" s="1"/>
  <c r="AA11" i="8"/>
  <c r="H53" i="46"/>
  <c r="CV17" i="52"/>
  <c r="AX16" i="52"/>
  <c r="AX14" i="52"/>
  <c r="AP16" i="52"/>
  <c r="AP14" i="52"/>
  <c r="AX12" i="52"/>
  <c r="G29" i="54" s="1"/>
  <c r="AP12" i="52"/>
  <c r="F29" i="54" s="1"/>
  <c r="AZ14" i="13"/>
  <c r="AA11" i="13"/>
  <c r="H59" i="46" s="1"/>
  <c r="AA12" i="13"/>
  <c r="H83" i="46" s="1"/>
  <c r="AA13" i="13"/>
  <c r="H91" i="46" s="1"/>
  <c r="V11" i="13"/>
  <c r="G59" i="46" s="1"/>
  <c r="V12" i="13"/>
  <c r="G83" i="46" s="1"/>
  <c r="V13" i="13"/>
  <c r="G91" i="46" s="1"/>
  <c r="T14" i="12"/>
  <c r="G53" i="46" s="1"/>
  <c r="X14" i="12"/>
  <c r="BN22" i="20"/>
  <c r="BN15" i="20"/>
  <c r="CF15" i="20"/>
  <c r="CF17" i="20"/>
  <c r="CF24" i="20"/>
  <c r="CF25" i="20"/>
  <c r="CF22" i="20"/>
  <c r="BN17" i="20"/>
  <c r="BN25" i="20"/>
  <c r="BN24" i="20"/>
  <c r="AB8" i="5"/>
  <c r="G12" i="48" s="1"/>
  <c r="W8" i="5"/>
  <c r="F12" i="48" s="1"/>
  <c r="P12" i="48" s="1"/>
  <c r="AB22" i="5"/>
  <c r="G22" i="48" s="1"/>
  <c r="W22" i="5"/>
  <c r="F22" i="48" s="1"/>
  <c r="W24" i="5"/>
  <c r="AV24" i="5" s="1"/>
  <c r="W23" i="5"/>
  <c r="AB24" i="5"/>
  <c r="AB23" i="5"/>
  <c r="AB9" i="5"/>
  <c r="W9" i="5"/>
  <c r="AB7" i="5"/>
  <c r="W7" i="5"/>
  <c r="W21" i="34"/>
  <c r="H90" i="46" s="1"/>
  <c r="S21" i="34"/>
  <c r="G90" i="46" s="1"/>
  <c r="W12" i="34"/>
  <c r="S12" i="34"/>
  <c r="W8" i="34"/>
  <c r="H61" i="46" s="1"/>
  <c r="S8" i="34"/>
  <c r="G61" i="46" s="1"/>
  <c r="W28" i="34"/>
  <c r="W29" i="34"/>
  <c r="W30" i="34"/>
  <c r="S28" i="34"/>
  <c r="S29" i="34"/>
  <c r="AV29" i="34" s="1"/>
  <c r="S30" i="34"/>
  <c r="AZ23" i="16"/>
  <c r="AI30" i="15"/>
  <c r="AD30" i="15"/>
  <c r="CF8" i="20"/>
  <c r="G8" i="48" s="1"/>
  <c r="BN8" i="20"/>
  <c r="F8" i="48" s="1"/>
  <c r="N6" i="31"/>
  <c r="H26" i="55" s="1"/>
  <c r="I6" i="31"/>
  <c r="G26" i="55" s="1"/>
  <c r="P26" i="55" s="1"/>
  <c r="X7" i="22"/>
  <c r="S7" i="22"/>
  <c r="AQ28" i="50"/>
  <c r="AK28" i="50"/>
  <c r="AE30" i="9"/>
  <c r="AE29" i="9"/>
  <c r="Z30" i="9"/>
  <c r="Z29" i="9"/>
  <c r="CF19" i="20"/>
  <c r="BN19" i="20"/>
  <c r="AQ21" i="16"/>
  <c r="CV21" i="16"/>
  <c r="CN21" i="16"/>
  <c r="AZ22" i="16"/>
  <c r="AZ21" i="16"/>
  <c r="AF11" i="35"/>
  <c r="AA11" i="35"/>
  <c r="AE25" i="9"/>
  <c r="Z25" i="9"/>
  <c r="Z23" i="9"/>
  <c r="AQ31" i="50"/>
  <c r="AQ29" i="50"/>
  <c r="AK31" i="50"/>
  <c r="AK29" i="50"/>
  <c r="AF16" i="35"/>
  <c r="H89" i="46" s="1"/>
  <c r="AF15" i="35"/>
  <c r="H81" i="46" s="1"/>
  <c r="AF14" i="35"/>
  <c r="H58" i="46" s="1"/>
  <c r="AA16" i="35"/>
  <c r="G89" i="46" s="1"/>
  <c r="AA15" i="35"/>
  <c r="G81" i="46" s="1"/>
  <c r="AA14" i="35"/>
  <c r="G58" i="46" s="1"/>
  <c r="AE19" i="9"/>
  <c r="H51" i="46" s="1"/>
  <c r="Z19" i="9"/>
  <c r="G51" i="46" s="1"/>
  <c r="AE20" i="4"/>
  <c r="Z20" i="4"/>
  <c r="AD20" i="15"/>
  <c r="AI20" i="15"/>
  <c r="AI25" i="15"/>
  <c r="G27" i="54" s="1"/>
  <c r="AD25" i="15"/>
  <c r="F27" i="54" s="1"/>
  <c r="AZ15" i="16"/>
  <c r="AF13" i="8"/>
  <c r="AF12" i="8"/>
  <c r="H80" i="46" s="1"/>
  <c r="AA13" i="8"/>
  <c r="G88" i="46" s="1"/>
  <c r="AA12" i="8"/>
  <c r="G80" i="46" s="1"/>
  <c r="AE12" i="4"/>
  <c r="H50" i="46" s="1"/>
  <c r="Z12" i="4"/>
  <c r="G50" i="46" s="1"/>
  <c r="AE21" i="4"/>
  <c r="Z21" i="4"/>
  <c r="CF16" i="20"/>
  <c r="BN16" i="20"/>
  <c r="F23" i="48" s="1"/>
  <c r="H15" i="19"/>
  <c r="AE6" i="33"/>
  <c r="AL6" i="33"/>
  <c r="AL8" i="33"/>
  <c r="G19" i="48" s="1"/>
  <c r="AL7" i="33"/>
  <c r="G9" i="48" s="1"/>
  <c r="AL5" i="33"/>
  <c r="G14" i="48" s="1"/>
  <c r="AE8" i="33"/>
  <c r="F19" i="48" s="1"/>
  <c r="AE7" i="33"/>
  <c r="F9" i="48" s="1"/>
  <c r="AE5" i="33"/>
  <c r="F14" i="48" s="1"/>
  <c r="AL12" i="33"/>
  <c r="AE12" i="33"/>
  <c r="AL12" i="17"/>
  <c r="AL10" i="17"/>
  <c r="H24" i="55" s="1"/>
  <c r="AL7" i="17"/>
  <c r="AE12" i="17"/>
  <c r="AE10" i="17"/>
  <c r="G24" i="55" s="1"/>
  <c r="AE7" i="17"/>
  <c r="AL13" i="17"/>
  <c r="H38" i="55" s="1"/>
  <c r="AE13" i="17"/>
  <c r="G38" i="55" s="1"/>
  <c r="AL8" i="17"/>
  <c r="H32" i="55" s="1"/>
  <c r="AE8" i="17"/>
  <c r="G32" i="55" s="1"/>
  <c r="AM24" i="18"/>
  <c r="AM9" i="18"/>
  <c r="AF24" i="18"/>
  <c r="AF9" i="18"/>
  <c r="K14" i="8"/>
  <c r="E99" i="46" s="1"/>
  <c r="P75" i="46"/>
  <c r="P68" i="46"/>
  <c r="E67" i="46"/>
  <c r="P52" i="46"/>
  <c r="P46" i="46"/>
  <c r="P36" i="46"/>
  <c r="P29" i="46"/>
  <c r="P28" i="46"/>
  <c r="P27" i="46"/>
  <c r="E22" i="54"/>
  <c r="E15" i="55"/>
  <c r="U19" i="18"/>
  <c r="M19" i="18"/>
  <c r="T7" i="33"/>
  <c r="E9" i="48" s="1"/>
  <c r="U17" i="18"/>
  <c r="M16" i="18"/>
  <c r="U16" i="18"/>
  <c r="U15" i="18"/>
  <c r="F44" i="46" s="1"/>
  <c r="U21" i="18"/>
  <c r="U13" i="18"/>
  <c r="F21" i="46" s="1"/>
  <c r="P15" i="8"/>
  <c r="P14" i="8"/>
  <c r="F99" i="46" s="1"/>
  <c r="P13" i="8"/>
  <c r="P12" i="8"/>
  <c r="F80" i="46" s="1"/>
  <c r="P11" i="8"/>
  <c r="F57" i="46" s="1"/>
  <c r="P10" i="8"/>
  <c r="F64" i="46" s="1"/>
  <c r="P9" i="8"/>
  <c r="F72" i="46" s="1"/>
  <c r="P8" i="8"/>
  <c r="P7" i="8"/>
  <c r="P6" i="8"/>
  <c r="F34" i="46" s="1"/>
  <c r="L8" i="15"/>
  <c r="D17" i="54" s="1"/>
  <c r="L20" i="15"/>
  <c r="D39" i="54" s="1"/>
  <c r="S20" i="15"/>
  <c r="E39" i="54" s="1"/>
  <c r="O12" i="35"/>
  <c r="F73" i="46" s="1"/>
  <c r="J18" i="35"/>
  <c r="E100" i="46" s="1"/>
  <c r="O18" i="35"/>
  <c r="F100" i="46" s="1"/>
  <c r="O13" i="35"/>
  <c r="F35" i="46" s="1"/>
  <c r="S17" i="50"/>
  <c r="E34" i="54" s="1"/>
  <c r="S10" i="50"/>
  <c r="E18" i="54" s="1"/>
  <c r="L10" i="50"/>
  <c r="D18" i="54" s="1"/>
  <c r="S11" i="50"/>
  <c r="E23" i="54" s="1"/>
  <c r="S30" i="50"/>
  <c r="L30" i="50"/>
  <c r="S29" i="50"/>
  <c r="E40" i="54" s="1"/>
  <c r="L29" i="50"/>
  <c r="D40" i="54" s="1"/>
  <c r="Q8" i="21"/>
  <c r="F54" i="46" s="1"/>
  <c r="K8" i="21"/>
  <c r="E54" i="46" s="1"/>
  <c r="Y23" i="16"/>
  <c r="O23" i="16"/>
  <c r="L19" i="15"/>
  <c r="S19" i="15"/>
  <c r="S9" i="15"/>
  <c r="L9" i="15"/>
  <c r="O13" i="52"/>
  <c r="D14" i="54" s="1"/>
  <c r="Z13" i="52"/>
  <c r="E14" i="54" s="1"/>
  <c r="K23" i="5"/>
  <c r="G23" i="5"/>
  <c r="K19" i="5"/>
  <c r="K9" i="5"/>
  <c r="K7" i="5"/>
  <c r="G7" i="5"/>
  <c r="G17" i="34"/>
  <c r="K12" i="34"/>
  <c r="G12" i="34"/>
  <c r="G18" i="34"/>
  <c r="E43" i="46" s="1"/>
  <c r="K18" i="34"/>
  <c r="F43" i="46" s="1"/>
  <c r="K10" i="34"/>
  <c r="F76" i="46" s="1"/>
  <c r="K27" i="34"/>
  <c r="L24" i="15"/>
  <c r="L31" i="15"/>
  <c r="S31" i="15"/>
  <c r="S26" i="15"/>
  <c r="E33" i="54" s="1"/>
  <c r="S14" i="15"/>
  <c r="E7" i="54" s="1"/>
  <c r="S12" i="15"/>
  <c r="L28" i="15"/>
  <c r="S28" i="15"/>
  <c r="S8" i="15"/>
  <c r="E17" i="54" s="1"/>
  <c r="S24" i="15"/>
  <c r="S29" i="15"/>
  <c r="L29" i="15"/>
  <c r="N23" i="4"/>
  <c r="I23" i="4"/>
  <c r="M10" i="13"/>
  <c r="F74" i="46" s="1"/>
  <c r="R12" i="40"/>
  <c r="K12" i="40"/>
  <c r="R11" i="40"/>
  <c r="K11" i="40"/>
  <c r="R10" i="40"/>
  <c r="K10" i="40"/>
  <c r="R9" i="40"/>
  <c r="K9" i="40"/>
  <c r="R8" i="40"/>
  <c r="K8" i="40"/>
  <c r="S22" i="20"/>
  <c r="AI22" i="20"/>
  <c r="AI15" i="20"/>
  <c r="S15" i="20"/>
  <c r="O14" i="35"/>
  <c r="F58" i="46" s="1"/>
  <c r="O10" i="35"/>
  <c r="F65" i="46" s="1"/>
  <c r="O15" i="35"/>
  <c r="F81" i="46" s="1"/>
  <c r="J15" i="35"/>
  <c r="E81" i="46" s="1"/>
  <c r="S16" i="50"/>
  <c r="E8" i="54" s="1"/>
  <c r="S8" i="50"/>
  <c r="E13" i="54" s="1"/>
  <c r="N19" i="9"/>
  <c r="F51" i="46" s="1"/>
  <c r="I19" i="9"/>
  <c r="E51" i="46" s="1"/>
  <c r="K12" i="8"/>
  <c r="E80" i="46" s="1"/>
  <c r="N12" i="4"/>
  <c r="F50" i="46" s="1"/>
  <c r="I12" i="4"/>
  <c r="E50" i="46" s="1"/>
  <c r="M12" i="13"/>
  <c r="F83" i="46" s="1"/>
  <c r="I12" i="13"/>
  <c r="E83" i="46" s="1"/>
  <c r="Z21" i="52"/>
  <c r="E19" i="54" s="1"/>
  <c r="O21" i="52"/>
  <c r="D19" i="54" s="1"/>
  <c r="Z23" i="52"/>
  <c r="E35" i="54" s="1"/>
  <c r="O23" i="52"/>
  <c r="Z18" i="52"/>
  <c r="E24" i="54" s="1"/>
  <c r="O18" i="52"/>
  <c r="L14" i="12"/>
  <c r="F53" i="46" s="1"/>
  <c r="H14" i="12"/>
  <c r="E53" i="46" s="1"/>
  <c r="AO9" i="10"/>
  <c r="I9" i="10"/>
  <c r="N9" i="10"/>
  <c r="P10" i="36"/>
  <c r="F60" i="46" s="1"/>
  <c r="P8" i="36"/>
  <c r="F67" i="46" s="1"/>
  <c r="K10" i="36"/>
  <c r="E60" i="46" s="1"/>
  <c r="K8" i="36"/>
  <c r="AZ15" i="13"/>
  <c r="Z14" i="52"/>
  <c r="E41" i="54" s="1"/>
  <c r="M11" i="13"/>
  <c r="F59" i="46" s="1"/>
  <c r="M9" i="13"/>
  <c r="F66" i="46" s="1"/>
  <c r="L8" i="12"/>
  <c r="F45" i="46" s="1"/>
  <c r="CW8" i="16"/>
  <c r="CW6" i="16"/>
  <c r="Y14" i="16"/>
  <c r="F7" i="55" s="1"/>
  <c r="Y12" i="16"/>
  <c r="O14" i="16"/>
  <c r="E7" i="55" s="1"/>
  <c r="O12" i="16"/>
  <c r="AE16" i="50"/>
  <c r="BG11" i="50"/>
  <c r="AF13" i="54"/>
  <c r="AG13" i="54" s="1"/>
  <c r="AF12" i="54"/>
  <c r="AG12" i="54" s="1"/>
  <c r="AJ7" i="12"/>
  <c r="AT14" i="35"/>
  <c r="BI8" i="17"/>
  <c r="BA8" i="17"/>
  <c r="BI11" i="17"/>
  <c r="BA11" i="17"/>
  <c r="BO19" i="18"/>
  <c r="BG19" i="18"/>
  <c r="BG16" i="18"/>
  <c r="BG17" i="18"/>
  <c r="BO23" i="18"/>
  <c r="BG23" i="18"/>
  <c r="BO12" i="18"/>
  <c r="BO22" i="18"/>
  <c r="BO21" i="18"/>
  <c r="BG22" i="18"/>
  <c r="BG21" i="18"/>
  <c r="BO18" i="18"/>
  <c r="BO17" i="18"/>
  <c r="BO16" i="18"/>
  <c r="AT8" i="8"/>
  <c r="AY14" i="35"/>
  <c r="AY9" i="35"/>
  <c r="BM17" i="50"/>
  <c r="BM8" i="50"/>
  <c r="BM29" i="50"/>
  <c r="BG29" i="50"/>
  <c r="BA8" i="15"/>
  <c r="AM23" i="5"/>
  <c r="AI23" i="5"/>
  <c r="AM22" i="5"/>
  <c r="AI22" i="5"/>
  <c r="AM19" i="5"/>
  <c r="AI19" i="5"/>
  <c r="AM16" i="5"/>
  <c r="AI16" i="5"/>
  <c r="AM12" i="5"/>
  <c r="AI12" i="5"/>
  <c r="AI17" i="34"/>
  <c r="AE17" i="34"/>
  <c r="AI10" i="34"/>
  <c r="AE10" i="34"/>
  <c r="AI11" i="34"/>
  <c r="AE11" i="34"/>
  <c r="AI6" i="34"/>
  <c r="AI9" i="34"/>
  <c r="AI13" i="34"/>
  <c r="AI12" i="34"/>
  <c r="AE12" i="34"/>
  <c r="AI26" i="34"/>
  <c r="BA26" i="15"/>
  <c r="AU26" i="15"/>
  <c r="AU12" i="15"/>
  <c r="AX14" i="4"/>
  <c r="AS14" i="4"/>
  <c r="AX13" i="4"/>
  <c r="AS13" i="4"/>
  <c r="BA24" i="15"/>
  <c r="AU24" i="15"/>
  <c r="BA20" i="15"/>
  <c r="AU20" i="15"/>
  <c r="BA25" i="15"/>
  <c r="AU25" i="15"/>
  <c r="BA14" i="15"/>
  <c r="AU14" i="15"/>
  <c r="BA12" i="15"/>
  <c r="BA10" i="15"/>
  <c r="AU10" i="15"/>
  <c r="BA6" i="15"/>
  <c r="AX20" i="4"/>
  <c r="AS20" i="4"/>
  <c r="AX7" i="4"/>
  <c r="AT12" i="8"/>
  <c r="AO12" i="8"/>
  <c r="AT9" i="8"/>
  <c r="AO9" i="8"/>
  <c r="AT7" i="8"/>
  <c r="AO7" i="8"/>
  <c r="AO13" i="8"/>
  <c r="AT13" i="8"/>
  <c r="AT10" i="8"/>
  <c r="AO10" i="8"/>
  <c r="AT11" i="8"/>
  <c r="AO11" i="8"/>
  <c r="AT6" i="8"/>
  <c r="AO6" i="8"/>
  <c r="CF15" i="16"/>
  <c r="BU15" i="16"/>
  <c r="EI22" i="20"/>
  <c r="DS22" i="20"/>
  <c r="EI15" i="20"/>
  <c r="DS15" i="20"/>
  <c r="AY15" i="35"/>
  <c r="AT15" i="35"/>
  <c r="AY12" i="35"/>
  <c r="AT12" i="35"/>
  <c r="AY11" i="35"/>
  <c r="AT11" i="35"/>
  <c r="AY10" i="35"/>
  <c r="AT10" i="35"/>
  <c r="AY16" i="35"/>
  <c r="AT16" i="35"/>
  <c r="AY13" i="35"/>
  <c r="AT13" i="35"/>
  <c r="BM16" i="50"/>
  <c r="BG16" i="50"/>
  <c r="BM11" i="50"/>
  <c r="BM12" i="50"/>
  <c r="BG12" i="50"/>
  <c r="BM10" i="50"/>
  <c r="AX11" i="9"/>
  <c r="AS11" i="9"/>
  <c r="AX6" i="9"/>
  <c r="AJ13" i="12"/>
  <c r="AF13" i="12"/>
  <c r="CA21" i="52"/>
  <c r="BQ21" i="52"/>
  <c r="CA15" i="52"/>
  <c r="BQ15" i="52"/>
  <c r="CA25" i="52"/>
  <c r="BQ25" i="52"/>
  <c r="CA18" i="52"/>
  <c r="BQ18" i="52"/>
  <c r="AF19" i="54" s="1"/>
  <c r="AG19" i="54" s="1"/>
  <c r="CA10" i="52"/>
  <c r="AM12" i="13"/>
  <c r="AI12" i="13"/>
  <c r="AM10" i="13"/>
  <c r="AI10" i="13"/>
  <c r="CF11" i="16"/>
  <c r="O15" i="55" s="1"/>
  <c r="BU11" i="16"/>
  <c r="N15" i="55" s="1"/>
  <c r="CF7" i="16"/>
  <c r="BU7" i="16"/>
  <c r="CW7" i="16" s="1"/>
  <c r="EI16" i="20"/>
  <c r="DS16" i="20"/>
  <c r="AP8" i="36"/>
  <c r="AK8" i="36"/>
  <c r="AP6" i="36"/>
  <c r="AK6" i="36"/>
  <c r="CF16" i="16"/>
  <c r="O23" i="55" s="1"/>
  <c r="BU16" i="16"/>
  <c r="N23" i="55" s="1"/>
  <c r="AM9" i="13"/>
  <c r="AI9" i="13"/>
  <c r="AM11" i="13"/>
  <c r="AI11" i="13"/>
  <c r="AM13" i="13"/>
  <c r="AI13" i="13"/>
  <c r="CA14" i="52"/>
  <c r="BQ14" i="52"/>
  <c r="AJ6" i="12"/>
  <c r="AF6" i="12"/>
  <c r="BG16" i="35"/>
  <c r="BH13" i="8"/>
  <c r="AR7" i="25"/>
  <c r="K15" i="55"/>
  <c r="I15" i="55"/>
  <c r="AF7" i="19"/>
  <c r="BX11" i="33"/>
  <c r="BX10" i="33"/>
  <c r="BX9" i="33"/>
  <c r="X7" i="33"/>
  <c r="H9" i="48" s="1"/>
  <c r="X5" i="33"/>
  <c r="H14" i="48" s="1"/>
  <c r="Y21" i="18"/>
  <c r="Y13" i="18"/>
  <c r="I21" i="46" s="1"/>
  <c r="Y12" i="18"/>
  <c r="Y10" i="18"/>
  <c r="X15" i="17"/>
  <c r="X11" i="17"/>
  <c r="X9" i="17"/>
  <c r="AH22" i="16"/>
  <c r="AH17" i="16"/>
  <c r="AH16" i="16"/>
  <c r="AH15" i="16"/>
  <c r="AH12" i="16"/>
  <c r="AQ23" i="16"/>
  <c r="AQ22" i="16"/>
  <c r="AQ20" i="16"/>
  <c r="AQ19" i="16"/>
  <c r="AQ18" i="16"/>
  <c r="AQ17" i="16"/>
  <c r="AQ16" i="16"/>
  <c r="AQ15" i="16"/>
  <c r="AQ14" i="16"/>
  <c r="AQ13" i="16"/>
  <c r="AQ12" i="16"/>
  <c r="AQ10" i="16"/>
  <c r="CW10" i="16" s="1"/>
  <c r="AQ9" i="16"/>
  <c r="CW9" i="16" s="1"/>
  <c r="AQ8" i="16"/>
  <c r="AV30" i="20"/>
  <c r="FR30" i="20" s="1"/>
  <c r="AV27" i="20"/>
  <c r="FR27" i="20" s="1"/>
  <c r="AV23" i="20"/>
  <c r="AV22" i="20"/>
  <c r="AV21" i="20"/>
  <c r="FR21" i="20" s="1"/>
  <c r="AV20" i="20"/>
  <c r="FR20" i="20" s="1"/>
  <c r="AV19" i="20"/>
  <c r="AV18" i="20"/>
  <c r="FR18" i="20" s="1"/>
  <c r="AV17" i="20"/>
  <c r="AV16" i="20"/>
  <c r="AV15" i="20"/>
  <c r="AV14" i="20"/>
  <c r="AV13" i="20"/>
  <c r="AV12" i="20"/>
  <c r="AV11" i="20"/>
  <c r="AV10" i="20"/>
  <c r="AV9" i="20"/>
  <c r="AV8" i="20"/>
  <c r="H8" i="48" s="1"/>
  <c r="AV7" i="20"/>
  <c r="H13" i="48" s="1"/>
  <c r="P6" i="12"/>
  <c r="U23" i="9"/>
  <c r="U22" i="9"/>
  <c r="BI22" i="9" s="1"/>
  <c r="U20" i="9"/>
  <c r="BI20" i="9" s="1"/>
  <c r="U19" i="9"/>
  <c r="I51" i="46" s="1"/>
  <c r="U18" i="9"/>
  <c r="BI18" i="9" s="1"/>
  <c r="U17" i="9"/>
  <c r="U16" i="9"/>
  <c r="BI16" i="9" s="1"/>
  <c r="U15" i="9"/>
  <c r="U14" i="9"/>
  <c r="U13" i="9"/>
  <c r="BI13" i="9" s="1"/>
  <c r="U12" i="9"/>
  <c r="BI12" i="9" s="1"/>
  <c r="U11" i="9"/>
  <c r="U10" i="9"/>
  <c r="BI10" i="9" s="1"/>
  <c r="U9" i="9"/>
  <c r="BI9" i="9" s="1"/>
  <c r="U8" i="9"/>
  <c r="U7" i="9"/>
  <c r="I10" i="46" s="1"/>
  <c r="U6" i="9"/>
  <c r="I26" i="46" s="1"/>
  <c r="U5" i="9"/>
  <c r="I42" i="46" s="1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I50" i="46" s="1"/>
  <c r="U11" i="4"/>
  <c r="U10" i="4"/>
  <c r="U9" i="4"/>
  <c r="U8" i="4"/>
  <c r="I41" i="46" s="1"/>
  <c r="U7" i="4"/>
  <c r="I25" i="46" s="1"/>
  <c r="U6" i="4"/>
  <c r="I9" i="46" s="1"/>
  <c r="Z7" i="4"/>
  <c r="G25" i="46" s="1"/>
  <c r="Z8" i="4"/>
  <c r="Z14" i="4"/>
  <c r="R6" i="5"/>
  <c r="H7" i="48" s="1"/>
  <c r="R9" i="5"/>
  <c r="R11" i="5"/>
  <c r="R12" i="5"/>
  <c r="R16" i="5"/>
  <c r="H17" i="48" s="1"/>
  <c r="R19" i="5"/>
  <c r="R28" i="5"/>
  <c r="R30" i="5"/>
  <c r="O26" i="34"/>
  <c r="O12" i="34"/>
  <c r="O7" i="34"/>
  <c r="O6" i="34"/>
  <c r="Z8" i="21"/>
  <c r="I54" i="46" s="1"/>
  <c r="N6" i="22"/>
  <c r="Z7" i="21"/>
  <c r="Z10" i="21"/>
  <c r="Z12" i="21"/>
  <c r="Z13" i="21"/>
  <c r="Z18" i="21"/>
  <c r="V14" i="35"/>
  <c r="V13" i="35"/>
  <c r="V12" i="35"/>
  <c r="I73" i="46" s="1"/>
  <c r="V11" i="35"/>
  <c r="V7" i="35"/>
  <c r="I18" i="46" s="1"/>
  <c r="V10" i="35"/>
  <c r="V18" i="35"/>
  <c r="T5" i="36"/>
  <c r="Q6" i="13"/>
  <c r="Q7" i="13"/>
  <c r="I19" i="46" s="1"/>
  <c r="Q9" i="13"/>
  <c r="I66" i="46" s="1"/>
  <c r="Q10" i="13"/>
  <c r="I74" i="46" s="1"/>
  <c r="Q11" i="13"/>
  <c r="I59" i="46" s="1"/>
  <c r="V5" i="8"/>
  <c r="I17" i="46" s="1"/>
  <c r="V6" i="8"/>
  <c r="I34" i="46" s="1"/>
  <c r="V9" i="8"/>
  <c r="I72" i="46" s="1"/>
  <c r="V10" i="8"/>
  <c r="I64" i="46" s="1"/>
  <c r="AE13" i="50"/>
  <c r="AD6" i="10"/>
  <c r="AH22" i="52"/>
  <c r="AE8" i="50"/>
  <c r="AE12" i="50"/>
  <c r="AE14" i="50"/>
  <c r="AE24" i="50"/>
  <c r="AE28" i="50"/>
  <c r="AE36" i="50"/>
  <c r="BX36" i="50" s="1"/>
  <c r="AH14" i="52"/>
  <c r="AH15" i="52"/>
  <c r="AH19" i="52"/>
  <c r="Y17" i="15"/>
  <c r="Y36" i="15"/>
  <c r="Y18" i="15"/>
  <c r="Y14" i="15"/>
  <c r="Y11" i="15"/>
  <c r="Y10" i="15"/>
  <c r="BO26" i="15" l="1"/>
  <c r="AV23" i="5"/>
  <c r="BO20" i="15"/>
  <c r="FR29" i="20"/>
  <c r="FR25" i="20"/>
  <c r="BX13" i="33"/>
  <c r="BX14" i="33"/>
  <c r="P14" i="48"/>
  <c r="P19" i="48"/>
  <c r="BX12" i="17"/>
  <c r="P24" i="55"/>
  <c r="BX14" i="17"/>
  <c r="BX13" i="17"/>
  <c r="P91" i="46"/>
  <c r="Q91" i="46" s="1"/>
  <c r="FR24" i="20"/>
  <c r="AV30" i="34"/>
  <c r="AV28" i="34"/>
  <c r="AT8" i="22"/>
  <c r="BI28" i="9"/>
  <c r="BI11" i="9"/>
  <c r="BI29" i="9"/>
  <c r="BI30" i="9"/>
  <c r="AF21" i="19"/>
  <c r="I100" i="46"/>
  <c r="P100" i="46" s="1"/>
  <c r="I35" i="46"/>
  <c r="AT7" i="22"/>
  <c r="CV13" i="52"/>
  <c r="CV23" i="52"/>
  <c r="P14" i="54"/>
  <c r="P29" i="54"/>
  <c r="BX31" i="50"/>
  <c r="BX30" i="50"/>
  <c r="BX9" i="50"/>
  <c r="I28" i="54"/>
  <c r="P28" i="54" s="1"/>
  <c r="BI8" i="9"/>
  <c r="FR17" i="20"/>
  <c r="FR22" i="20"/>
  <c r="P90" i="46"/>
  <c r="P43" i="46"/>
  <c r="E82" i="46"/>
  <c r="BI25" i="9"/>
  <c r="P67" i="46"/>
  <c r="P53" i="46"/>
  <c r="P27" i="54"/>
  <c r="CV18" i="52"/>
  <c r="D24" i="54"/>
  <c r="P24" i="54" s="1"/>
  <c r="D35" i="54"/>
  <c r="BX29" i="50"/>
  <c r="P39" i="54"/>
  <c r="G23" i="48"/>
  <c r="P40" i="54"/>
  <c r="P89" i="46"/>
  <c r="Q89" i="46" s="1"/>
  <c r="P81" i="46"/>
  <c r="Q81" i="46" s="1"/>
  <c r="P60" i="46"/>
  <c r="P88" i="46"/>
  <c r="P51" i="46"/>
  <c r="Q51" i="46" s="1"/>
  <c r="P80" i="46"/>
  <c r="Q80" i="46" s="1"/>
  <c r="P83" i="46"/>
  <c r="Q83" i="46" s="1"/>
  <c r="P99" i="46"/>
  <c r="P50" i="46"/>
  <c r="Q50" i="46" s="1"/>
  <c r="F15" i="55"/>
  <c r="AG103" i="46"/>
  <c r="AH103" i="46"/>
  <c r="AQ11" i="50"/>
  <c r="G23" i="54" s="1"/>
  <c r="AI12" i="15"/>
  <c r="G22" i="54" s="1"/>
  <c r="AD12" i="15"/>
  <c r="F22" i="54" s="1"/>
  <c r="AN9" i="4"/>
  <c r="BI9" i="4" s="1"/>
  <c r="AN27" i="4"/>
  <c r="BI27" i="4" s="1"/>
  <c r="AN24" i="4"/>
  <c r="BI24" i="4" s="1"/>
  <c r="AM12" i="12"/>
  <c r="CE20" i="52"/>
  <c r="CV20" i="52" s="1"/>
  <c r="CE15" i="52"/>
  <c r="Y24" i="50"/>
  <c r="BX24" i="50" s="1"/>
  <c r="Y23" i="50"/>
  <c r="BX23" i="50" s="1"/>
  <c r="Y12" i="50"/>
  <c r="BF27" i="15"/>
  <c r="BF36" i="15"/>
  <c r="BO36" i="15" s="1"/>
  <c r="BF10" i="15"/>
  <c r="AM21" i="34"/>
  <c r="AV21" i="34" s="1"/>
  <c r="AM18" i="34"/>
  <c r="AV18" i="34" s="1"/>
  <c r="P46" i="55"/>
  <c r="P44" i="55"/>
  <c r="P38" i="55"/>
  <c r="Q41" i="55" s="1"/>
  <c r="AU7" i="5"/>
  <c r="AQ12" i="5"/>
  <c r="AQ9" i="5"/>
  <c r="AV9" i="5" s="1"/>
  <c r="BN17" i="15"/>
  <c r="BJ17" i="15"/>
  <c r="BN21" i="15"/>
  <c r="BJ21" i="15"/>
  <c r="CC13" i="18"/>
  <c r="M21" i="46" s="1"/>
  <c r="BV13" i="18"/>
  <c r="L21" i="46" s="1"/>
  <c r="AE10" i="19"/>
  <c r="Z10" i="19"/>
  <c r="AX6" i="36"/>
  <c r="AX7" i="36"/>
  <c r="AX8" i="36"/>
  <c r="AT6" i="36"/>
  <c r="AT7" i="36"/>
  <c r="AT8" i="36"/>
  <c r="AY8" i="36" s="1"/>
  <c r="AY9" i="13"/>
  <c r="AY10" i="13"/>
  <c r="AY12" i="13"/>
  <c r="AY13" i="13"/>
  <c r="AT13" i="13"/>
  <c r="AT12" i="13"/>
  <c r="AT10" i="13"/>
  <c r="AT9" i="13"/>
  <c r="AU7" i="12"/>
  <c r="AQ7" i="12"/>
  <c r="FQ12" i="20"/>
  <c r="FQ11" i="20"/>
  <c r="FQ23" i="20"/>
  <c r="EZ23" i="20"/>
  <c r="BH16" i="8"/>
  <c r="BC16" i="8"/>
  <c r="BI37" i="4"/>
  <c r="BI35" i="4"/>
  <c r="BI34" i="4"/>
  <c r="BI33" i="4"/>
  <c r="BI31" i="4"/>
  <c r="BI30" i="4"/>
  <c r="BI29" i="4"/>
  <c r="BI28" i="4"/>
  <c r="BI26" i="4"/>
  <c r="BI23" i="4"/>
  <c r="BI19" i="4"/>
  <c r="BI15" i="4"/>
  <c r="BI11" i="4"/>
  <c r="BI10" i="4"/>
  <c r="BH39" i="4"/>
  <c r="BC39" i="4"/>
  <c r="AU12" i="5"/>
  <c r="AU22" i="5"/>
  <c r="AQ22" i="5"/>
  <c r="AQ7" i="5"/>
  <c r="AQ11" i="5"/>
  <c r="AU30" i="5"/>
  <c r="AQ30" i="5"/>
  <c r="AU7" i="34"/>
  <c r="AU9" i="34"/>
  <c r="M37" i="46" s="1"/>
  <c r="AU10" i="34"/>
  <c r="AU11" i="34"/>
  <c r="AU12" i="34"/>
  <c r="AU17" i="34"/>
  <c r="L82" i="46" s="1"/>
  <c r="AQ17" i="34"/>
  <c r="K82" i="46" s="1"/>
  <c r="AQ7" i="34"/>
  <c r="AQ9" i="34"/>
  <c r="L37" i="46" s="1"/>
  <c r="AQ10" i="34"/>
  <c r="AQ11" i="34"/>
  <c r="AQ12" i="34"/>
  <c r="AQ13" i="34"/>
  <c r="AV13" i="34" s="1"/>
  <c r="AU31" i="34"/>
  <c r="AQ31" i="34"/>
  <c r="Y10" i="7"/>
  <c r="Y9" i="7"/>
  <c r="CV15" i="16"/>
  <c r="CN15" i="16"/>
  <c r="CU16" i="52"/>
  <c r="CU25" i="52"/>
  <c r="CU21" i="52"/>
  <c r="CM16" i="52"/>
  <c r="CM25" i="52"/>
  <c r="CV25" i="52" s="1"/>
  <c r="CM21" i="52"/>
  <c r="AE6" i="31"/>
  <c r="M10" i="55" s="1"/>
  <c r="Z6" i="31"/>
  <c r="L10" i="55" s="1"/>
  <c r="BR10" i="21"/>
  <c r="BR9" i="21"/>
  <c r="BM10" i="21"/>
  <c r="BM9" i="21"/>
  <c r="BW28" i="50"/>
  <c r="BR28" i="50"/>
  <c r="BH23" i="9"/>
  <c r="BC23" i="9"/>
  <c r="BI23" i="9" s="1"/>
  <c r="BW13" i="50"/>
  <c r="BW11" i="50"/>
  <c r="BW10" i="50"/>
  <c r="BW19" i="50"/>
  <c r="BR19" i="50"/>
  <c r="BG13" i="35"/>
  <c r="BL18" i="35"/>
  <c r="BM18" i="35" s="1"/>
  <c r="BL16" i="35"/>
  <c r="BL15" i="35"/>
  <c r="BL14" i="35"/>
  <c r="BL13" i="35"/>
  <c r="BL12" i="35"/>
  <c r="BL11" i="35"/>
  <c r="BL10" i="35"/>
  <c r="BL9" i="35"/>
  <c r="BL8" i="35"/>
  <c r="BL7" i="35"/>
  <c r="BG15" i="35"/>
  <c r="BG12" i="35"/>
  <c r="BG11" i="35"/>
  <c r="BG10" i="35"/>
  <c r="BG7" i="35"/>
  <c r="BH7" i="9"/>
  <c r="BH6" i="9"/>
  <c r="BH5" i="9"/>
  <c r="BC7" i="9"/>
  <c r="BC6" i="9"/>
  <c r="BC5" i="9"/>
  <c r="BW14" i="50"/>
  <c r="BR13" i="50"/>
  <c r="BR11" i="50"/>
  <c r="BR10" i="50"/>
  <c r="BR14" i="50"/>
  <c r="FQ19" i="20"/>
  <c r="EZ19" i="20"/>
  <c r="BN8" i="15"/>
  <c r="BN11" i="15"/>
  <c r="M50" i="54" s="1"/>
  <c r="BN12" i="15"/>
  <c r="BN16" i="15"/>
  <c r="BN25" i="15"/>
  <c r="BJ8" i="15"/>
  <c r="BJ11" i="15"/>
  <c r="BJ12" i="15"/>
  <c r="BJ16" i="15"/>
  <c r="BJ25" i="15"/>
  <c r="CV12" i="16"/>
  <c r="CV13" i="16"/>
  <c r="M7" i="55" s="1"/>
  <c r="CV14" i="16"/>
  <c r="CV19" i="16"/>
  <c r="CN12" i="16"/>
  <c r="CN13" i="16"/>
  <c r="L7" i="55" s="1"/>
  <c r="CN14" i="16"/>
  <c r="CN19" i="16"/>
  <c r="BH20" i="8"/>
  <c r="BI20" i="8" s="1"/>
  <c r="BH5" i="8"/>
  <c r="BH6" i="8"/>
  <c r="BH9" i="8"/>
  <c r="BH10" i="8"/>
  <c r="BH12" i="8"/>
  <c r="BC5" i="8"/>
  <c r="BC6" i="8"/>
  <c r="BC9" i="8"/>
  <c r="BC10" i="8"/>
  <c r="BC12" i="8"/>
  <c r="BC13" i="8"/>
  <c r="BH38" i="4"/>
  <c r="BH21" i="4"/>
  <c r="BH20" i="4"/>
  <c r="BH8" i="4"/>
  <c r="BH7" i="4"/>
  <c r="BC8" i="4"/>
  <c r="BC7" i="4"/>
  <c r="BC20" i="4"/>
  <c r="BC21" i="4"/>
  <c r="BC38" i="4"/>
  <c r="AE20" i="19"/>
  <c r="AE19" i="19"/>
  <c r="Z20" i="19"/>
  <c r="Z19" i="19"/>
  <c r="FQ16" i="20"/>
  <c r="M23" i="48" s="1"/>
  <c r="EZ16" i="20"/>
  <c r="L23" i="48" s="1"/>
  <c r="EZ11" i="20"/>
  <c r="Z16" i="19"/>
  <c r="Z11" i="19"/>
  <c r="AE11" i="19"/>
  <c r="AE16" i="19"/>
  <c r="AE12" i="19"/>
  <c r="Z12" i="19"/>
  <c r="BW12" i="33"/>
  <c r="BP12" i="33"/>
  <c r="BW8" i="17"/>
  <c r="BP8" i="17"/>
  <c r="BW7" i="17"/>
  <c r="BW11" i="17"/>
  <c r="BW10" i="17"/>
  <c r="M8" i="55" s="1"/>
  <c r="BP11" i="17"/>
  <c r="BP10" i="17"/>
  <c r="L8" i="55" s="1"/>
  <c r="BP9" i="17"/>
  <c r="BW9" i="17"/>
  <c r="BP7" i="17"/>
  <c r="CC24" i="18"/>
  <c r="BV24" i="18"/>
  <c r="BV9" i="18"/>
  <c r="BV10" i="18"/>
  <c r="BV12" i="18"/>
  <c r="AF12" i="35"/>
  <c r="H73" i="46" s="1"/>
  <c r="AA12" i="35"/>
  <c r="G73" i="46" s="1"/>
  <c r="AF13" i="35"/>
  <c r="H35" i="46" s="1"/>
  <c r="AA13" i="35"/>
  <c r="G35" i="46" s="1"/>
  <c r="AA10" i="13"/>
  <c r="V10" i="13"/>
  <c r="AF9" i="8"/>
  <c r="H72" i="46" s="1"/>
  <c r="AA9" i="8"/>
  <c r="G72" i="46" s="1"/>
  <c r="AF6" i="8"/>
  <c r="H34" i="46" s="1"/>
  <c r="AA6" i="8"/>
  <c r="G34" i="46" s="1"/>
  <c r="W10" i="34"/>
  <c r="H76" i="46" s="1"/>
  <c r="S10" i="34"/>
  <c r="G76" i="46" s="1"/>
  <c r="W9" i="34"/>
  <c r="H37" i="46" s="1"/>
  <c r="S9" i="34"/>
  <c r="G37" i="46" s="1"/>
  <c r="AM7" i="18"/>
  <c r="AF7" i="18"/>
  <c r="AO11" i="15"/>
  <c r="BA21" i="50"/>
  <c r="AJ9" i="8"/>
  <c r="AB14" i="12"/>
  <c r="AN19" i="9"/>
  <c r="BI19" i="9" s="1"/>
  <c r="AI12" i="4"/>
  <c r="BI12" i="4" s="1"/>
  <c r="AA16" i="34"/>
  <c r="AV16" i="34" s="1"/>
  <c r="AT28" i="18"/>
  <c r="AT25" i="18"/>
  <c r="AT24" i="18"/>
  <c r="AT22" i="18"/>
  <c r="AT21" i="18"/>
  <c r="AT20" i="18"/>
  <c r="AT19" i="18"/>
  <c r="AT18" i="18"/>
  <c r="AT17" i="18"/>
  <c r="AT16" i="18"/>
  <c r="AX7" i="21"/>
  <c r="AX8" i="21"/>
  <c r="AX12" i="21"/>
  <c r="AX13" i="21"/>
  <c r="DC9" i="20"/>
  <c r="DC15" i="20"/>
  <c r="FR15" i="20" s="1"/>
  <c r="BJ16" i="16"/>
  <c r="BG19" i="52"/>
  <c r="CV19" i="52" s="1"/>
  <c r="BG22" i="52"/>
  <c r="CV22" i="52" s="1"/>
  <c r="BG21" i="52"/>
  <c r="BG16" i="52"/>
  <c r="BG10" i="52"/>
  <c r="BA16" i="50"/>
  <c r="BA10" i="50"/>
  <c r="BA12" i="50"/>
  <c r="BA11" i="50"/>
  <c r="BA8" i="50"/>
  <c r="BA7" i="50"/>
  <c r="BA13" i="50"/>
  <c r="BA17" i="50"/>
  <c r="AO23" i="15"/>
  <c r="AO14" i="15"/>
  <c r="AO12" i="15"/>
  <c r="AO6" i="15"/>
  <c r="AO8" i="15"/>
  <c r="AO16" i="15"/>
  <c r="AE12" i="13"/>
  <c r="AZ12" i="13" s="1"/>
  <c r="AE11" i="13"/>
  <c r="AE10" i="13"/>
  <c r="AE9" i="13"/>
  <c r="AO15" i="35"/>
  <c r="AO9" i="35"/>
  <c r="AO14" i="35"/>
  <c r="AO12" i="35"/>
  <c r="AO10" i="35"/>
  <c r="AO13" i="35"/>
  <c r="AJ10" i="8"/>
  <c r="AJ6" i="8"/>
  <c r="K34" i="46" s="1"/>
  <c r="AJ8" i="8"/>
  <c r="K16" i="8"/>
  <c r="K19" i="8"/>
  <c r="BI19" i="8" s="1"/>
  <c r="K13" i="8"/>
  <c r="K18" i="8"/>
  <c r="K17" i="8"/>
  <c r="AJ11" i="8"/>
  <c r="AJ18" i="8"/>
  <c r="AJ17" i="8"/>
  <c r="AJ16" i="8"/>
  <c r="AJ13" i="8"/>
  <c r="AJ12" i="8"/>
  <c r="AB9" i="12"/>
  <c r="AB6" i="12"/>
  <c r="AB7" i="12"/>
  <c r="AN14" i="9"/>
  <c r="AA9" i="34"/>
  <c r="K37" i="46" s="1"/>
  <c r="AN6" i="9"/>
  <c r="K26" i="46" s="1"/>
  <c r="AN17" i="9"/>
  <c r="BI17" i="9" s="1"/>
  <c r="AI13" i="4"/>
  <c r="BI13" i="4" s="1"/>
  <c r="AI16" i="4"/>
  <c r="AI7" i="4"/>
  <c r="K25" i="46" s="1"/>
  <c r="AE12" i="5"/>
  <c r="AE19" i="5"/>
  <c r="AA31" i="34"/>
  <c r="AA6" i="34"/>
  <c r="K30" i="46" s="1"/>
  <c r="AA10" i="34"/>
  <c r="AA11" i="34"/>
  <c r="AV11" i="34" s="1"/>
  <c r="AA12" i="34"/>
  <c r="AA17" i="34"/>
  <c r="BN7" i="20"/>
  <c r="F13" i="48" s="1"/>
  <c r="AX15" i="52"/>
  <c r="AA9" i="13"/>
  <c r="H66" i="46" s="1"/>
  <c r="V9" i="13"/>
  <c r="G66" i="46" s="1"/>
  <c r="CF23" i="20"/>
  <c r="AE14" i="4"/>
  <c r="BI14" i="4" s="1"/>
  <c r="AB12" i="5"/>
  <c r="W12" i="5"/>
  <c r="X6" i="22"/>
  <c r="S6" i="22"/>
  <c r="AT6" i="22" s="1"/>
  <c r="CF7" i="20"/>
  <c r="G13" i="48" s="1"/>
  <c r="AL10" i="21"/>
  <c r="AF10" i="21"/>
  <c r="AL8" i="21"/>
  <c r="H54" i="46" s="1"/>
  <c r="AF8" i="21"/>
  <c r="G54" i="46" s="1"/>
  <c r="AQ26" i="50"/>
  <c r="AQ25" i="50"/>
  <c r="AK26" i="50"/>
  <c r="AK25" i="50"/>
  <c r="AK14" i="50"/>
  <c r="AQ14" i="50"/>
  <c r="AQ13" i="50"/>
  <c r="AK13" i="50"/>
  <c r="AQ12" i="50"/>
  <c r="AK12" i="50"/>
  <c r="AQ19" i="50"/>
  <c r="AK19" i="50"/>
  <c r="AF10" i="35"/>
  <c r="H65" i="46" s="1"/>
  <c r="AA10" i="35"/>
  <c r="G65" i="46" s="1"/>
  <c r="AI17" i="15"/>
  <c r="AD17" i="15"/>
  <c r="AI11" i="15"/>
  <c r="AD11" i="15"/>
  <c r="AI10" i="15"/>
  <c r="AD10" i="15"/>
  <c r="AZ12" i="16"/>
  <c r="AZ13" i="16"/>
  <c r="AZ16" i="16"/>
  <c r="AF10" i="8"/>
  <c r="H64" i="46" s="1"/>
  <c r="AA10" i="8"/>
  <c r="G64" i="46" s="1"/>
  <c r="N20" i="19"/>
  <c r="N19" i="19"/>
  <c r="N15" i="19"/>
  <c r="N13" i="19"/>
  <c r="H13" i="19"/>
  <c r="H20" i="19"/>
  <c r="H19" i="19"/>
  <c r="CF14" i="20"/>
  <c r="BN14" i="20"/>
  <c r="AE15" i="17"/>
  <c r="AL15" i="17"/>
  <c r="AM22" i="18"/>
  <c r="AF22" i="18"/>
  <c r="M11" i="17"/>
  <c r="M10" i="17"/>
  <c r="O13" i="16"/>
  <c r="K10" i="8"/>
  <c r="E64" i="46" s="1"/>
  <c r="L8" i="33"/>
  <c r="M15" i="18"/>
  <c r="E44" i="46" s="1"/>
  <c r="P44" i="46" s="1"/>
  <c r="M12" i="18"/>
  <c r="M17" i="18"/>
  <c r="M20" i="18"/>
  <c r="M10" i="18"/>
  <c r="M13" i="18"/>
  <c r="E21" i="46" s="1"/>
  <c r="M21" i="18"/>
  <c r="K8" i="8"/>
  <c r="K11" i="8"/>
  <c r="E57" i="46" s="1"/>
  <c r="P57" i="46" s="1"/>
  <c r="Q57" i="46" s="1"/>
  <c r="L12" i="15"/>
  <c r="L21" i="50"/>
  <c r="BX21" i="50" s="1"/>
  <c r="L16" i="50"/>
  <c r="BX16" i="50" s="1"/>
  <c r="L11" i="50"/>
  <c r="L17" i="50"/>
  <c r="L13" i="50"/>
  <c r="J9" i="35"/>
  <c r="J14" i="35"/>
  <c r="J13" i="35"/>
  <c r="E35" i="46" s="1"/>
  <c r="J12" i="35"/>
  <c r="E73" i="46" s="1"/>
  <c r="J11" i="35"/>
  <c r="BM11" i="35" s="1"/>
  <c r="J10" i="35"/>
  <c r="E65" i="46" s="1"/>
  <c r="I14" i="9"/>
  <c r="BI14" i="9" s="1"/>
  <c r="K13" i="21"/>
  <c r="K12" i="21"/>
  <c r="O12" i="52"/>
  <c r="CV12" i="52" s="1"/>
  <c r="H6" i="12"/>
  <c r="H9" i="12"/>
  <c r="I9" i="13"/>
  <c r="I10" i="13"/>
  <c r="I11" i="13"/>
  <c r="O16" i="52"/>
  <c r="O14" i="52"/>
  <c r="I7" i="10"/>
  <c r="AO7" i="10" s="1"/>
  <c r="I25" i="4"/>
  <c r="BI25" i="4" s="1"/>
  <c r="I32" i="4"/>
  <c r="I22" i="4"/>
  <c r="I21" i="4"/>
  <c r="I18" i="4"/>
  <c r="BI18" i="4" s="1"/>
  <c r="K9" i="8"/>
  <c r="E72" i="46" s="1"/>
  <c r="K7" i="8"/>
  <c r="BI7" i="8" s="1"/>
  <c r="K6" i="8"/>
  <c r="E34" i="46" s="1"/>
  <c r="L22" i="15"/>
  <c r="L23" i="15"/>
  <c r="L26" i="15"/>
  <c r="S12" i="20"/>
  <c r="L18" i="15"/>
  <c r="L14" i="15"/>
  <c r="L11" i="15"/>
  <c r="Y7" i="7"/>
  <c r="Y6" i="7"/>
  <c r="G27" i="34"/>
  <c r="G14" i="34"/>
  <c r="G10" i="34"/>
  <c r="G9" i="5"/>
  <c r="G16" i="5"/>
  <c r="G19" i="5"/>
  <c r="G12" i="5"/>
  <c r="AV12" i="5" s="1"/>
  <c r="G30" i="5"/>
  <c r="P94" i="46" l="1"/>
  <c r="Q88" i="46"/>
  <c r="P21" i="46"/>
  <c r="Q21" i="46" s="1"/>
  <c r="BO11" i="15"/>
  <c r="L50" i="54"/>
  <c r="P82" i="46"/>
  <c r="FR19" i="20"/>
  <c r="FR14" i="20"/>
  <c r="AV16" i="5"/>
  <c r="AV22" i="5"/>
  <c r="AV10" i="34"/>
  <c r="AV31" i="34"/>
  <c r="AV12" i="34"/>
  <c r="AV17" i="34"/>
  <c r="CV21" i="52"/>
  <c r="P54" i="46"/>
  <c r="BM15" i="35"/>
  <c r="P72" i="46"/>
  <c r="Q72" i="46" s="1"/>
  <c r="P64" i="46"/>
  <c r="Q64" i="46" s="1"/>
  <c r="P34" i="46"/>
  <c r="Q34" i="46" s="1"/>
  <c r="FR16" i="20"/>
  <c r="FR23" i="20"/>
  <c r="BO16" i="15"/>
  <c r="BO25" i="15"/>
  <c r="BM10" i="35"/>
  <c r="BM12" i="35"/>
  <c r="BM13" i="35"/>
  <c r="K35" i="46"/>
  <c r="P35" i="46" s="1"/>
  <c r="Q35" i="46" s="1"/>
  <c r="E58" i="46"/>
  <c r="P58" i="46" s="1"/>
  <c r="Q58" i="46" s="1"/>
  <c r="BM14" i="35"/>
  <c r="CV16" i="52"/>
  <c r="CV15" i="52"/>
  <c r="BX25" i="50"/>
  <c r="BX26" i="50"/>
  <c r="BX28" i="50"/>
  <c r="BX12" i="50"/>
  <c r="BX14" i="50"/>
  <c r="E76" i="46"/>
  <c r="P76" i="46" s="1"/>
  <c r="AY7" i="36"/>
  <c r="BX13" i="50"/>
  <c r="BX17" i="50"/>
  <c r="BX19" i="50"/>
  <c r="D41" i="54"/>
  <c r="P41" i="54" s="1"/>
  <c r="P42" i="54" s="1"/>
  <c r="CV14" i="52"/>
  <c r="D23" i="54"/>
  <c r="P23" i="54" s="1"/>
  <c r="BX11" i="50"/>
  <c r="FR11" i="20"/>
  <c r="D8" i="54"/>
  <c r="D34" i="54"/>
  <c r="P34" i="54" s="1"/>
  <c r="P65" i="46"/>
  <c r="Q65" i="46" s="1"/>
  <c r="P73" i="46"/>
  <c r="Q73" i="46" s="1"/>
  <c r="AZ10" i="13"/>
  <c r="E74" i="46"/>
  <c r="P74" i="46" s="1"/>
  <c r="Q74" i="46" s="1"/>
  <c r="AZ9" i="13"/>
  <c r="E66" i="46"/>
  <c r="P66" i="46" s="1"/>
  <c r="Q66" i="46" s="1"/>
  <c r="AZ11" i="13"/>
  <c r="E59" i="46"/>
  <c r="P59" i="46" s="1"/>
  <c r="Q59" i="46" s="1"/>
  <c r="D33" i="54"/>
  <c r="BO12" i="15"/>
  <c r="D22" i="54"/>
  <c r="D7" i="54"/>
  <c r="AF6" i="31"/>
  <c r="BI17" i="8"/>
  <c r="BI38" i="4"/>
  <c r="BI21" i="4"/>
  <c r="AF16" i="19"/>
  <c r="AF20" i="19"/>
  <c r="AF19" i="19"/>
  <c r="AF12" i="19"/>
  <c r="BX12" i="33"/>
  <c r="P10" i="55"/>
  <c r="Q10" i="55" s="1"/>
  <c r="BX8" i="17"/>
  <c r="BX9" i="17"/>
  <c r="BX7" i="17"/>
  <c r="BX15" i="17"/>
  <c r="E8" i="55"/>
  <c r="P8" i="55" s="1"/>
  <c r="Q8" i="55" s="1"/>
  <c r="BX10" i="17"/>
  <c r="BX11" i="17"/>
  <c r="AF53" i="54"/>
  <c r="BI11" i="8"/>
  <c r="BI18" i="8"/>
  <c r="BI6" i="8"/>
  <c r="BI16" i="8"/>
  <c r="BI9" i="8"/>
  <c r="BI12" i="8"/>
  <c r="BI10" i="8"/>
  <c r="AV7" i="5"/>
  <c r="AF38" i="54"/>
  <c r="AG38" i="54" s="1"/>
  <c r="P18" i="54"/>
  <c r="AG17" i="54"/>
  <c r="AG32" i="54"/>
  <c r="AG18" i="54"/>
  <c r="P41" i="55"/>
  <c r="P7" i="55"/>
  <c r="P49" i="55"/>
  <c r="P53" i="55" s="1"/>
  <c r="P47" i="55"/>
  <c r="BI39" i="4"/>
  <c r="P19" i="54"/>
  <c r="P35" i="54"/>
  <c r="AF44" i="54"/>
  <c r="AG44" i="54" s="1"/>
  <c r="AF39" i="54"/>
  <c r="AG39" i="54" s="1"/>
  <c r="P46" i="54"/>
  <c r="AF22" i="54"/>
  <c r="AF25" i="54" s="1"/>
  <c r="AF7" i="54"/>
  <c r="P33" i="54"/>
  <c r="AF42" i="54"/>
  <c r="BI20" i="4"/>
  <c r="BI16" i="4"/>
  <c r="BI32" i="4"/>
  <c r="P56" i="54"/>
  <c r="AF28" i="54"/>
  <c r="AG28" i="54" s="1"/>
  <c r="AF34" i="54"/>
  <c r="AG34" i="54" s="1"/>
  <c r="AF14" i="54"/>
  <c r="P51" i="54"/>
  <c r="AF8" i="54"/>
  <c r="AG8" i="54" s="1"/>
  <c r="AF14" i="48"/>
  <c r="P32" i="55"/>
  <c r="AH61" i="46"/>
  <c r="P31" i="55"/>
  <c r="P23" i="55"/>
  <c r="P45" i="54"/>
  <c r="AF48" i="54"/>
  <c r="P44" i="54"/>
  <c r="AF32" i="54"/>
  <c r="AF17" i="54"/>
  <c r="P15" i="55"/>
  <c r="Y8" i="7"/>
  <c r="BG12" i="18"/>
  <c r="AI10" i="5"/>
  <c r="AQ28" i="5"/>
  <c r="AI28" i="5"/>
  <c r="AG7" i="48"/>
  <c r="AG8" i="48"/>
  <c r="AG9" i="48"/>
  <c r="AF10" i="48"/>
  <c r="FQ10" i="20"/>
  <c r="FQ6" i="20"/>
  <c r="FQ7" i="20"/>
  <c r="M13" i="48" s="1"/>
  <c r="FQ8" i="20"/>
  <c r="M8" i="48" s="1"/>
  <c r="FQ9" i="20"/>
  <c r="FQ13" i="20"/>
  <c r="EZ6" i="20"/>
  <c r="EZ7" i="20"/>
  <c r="L13" i="48" s="1"/>
  <c r="P13" i="48" s="1"/>
  <c r="EZ8" i="20"/>
  <c r="L8" i="48" s="1"/>
  <c r="EZ9" i="20"/>
  <c r="EZ10" i="20"/>
  <c r="EZ12" i="20"/>
  <c r="EZ13" i="20"/>
  <c r="AU29" i="5"/>
  <c r="AU28" i="5"/>
  <c r="AQ29" i="5"/>
  <c r="AQ6" i="5"/>
  <c r="AU6" i="5"/>
  <c r="AU11" i="5"/>
  <c r="AU10" i="5"/>
  <c r="AQ10" i="5"/>
  <c r="AU13" i="5"/>
  <c r="AQ13" i="5"/>
  <c r="AU16" i="5"/>
  <c r="AQ16" i="5"/>
  <c r="AU19" i="5"/>
  <c r="AQ19" i="5"/>
  <c r="AU20" i="5"/>
  <c r="AQ20" i="5"/>
  <c r="AU14" i="34"/>
  <c r="AQ14" i="34"/>
  <c r="AU27" i="34"/>
  <c r="AQ27" i="34"/>
  <c r="BR7" i="21"/>
  <c r="BM7" i="21"/>
  <c r="BW22" i="50"/>
  <c r="BR22" i="50"/>
  <c r="BW15" i="50"/>
  <c r="BR15" i="50"/>
  <c r="BN19" i="15"/>
  <c r="BJ19" i="15"/>
  <c r="CM9" i="52"/>
  <c r="CM11" i="52"/>
  <c r="CU11" i="52"/>
  <c r="CU9" i="52"/>
  <c r="AE8" i="19"/>
  <c r="AE9" i="19"/>
  <c r="AE13" i="19"/>
  <c r="AE14" i="19"/>
  <c r="AE17" i="19"/>
  <c r="AE18" i="19"/>
  <c r="Z8" i="19"/>
  <c r="Z9" i="19"/>
  <c r="Z13" i="19"/>
  <c r="Z14" i="19"/>
  <c r="Z17" i="19"/>
  <c r="Z18" i="19"/>
  <c r="BW5" i="33"/>
  <c r="BW6" i="33"/>
  <c r="BW7" i="33"/>
  <c r="BW8" i="33"/>
  <c r="BP5" i="33"/>
  <c r="BP6" i="33"/>
  <c r="BP7" i="33"/>
  <c r="BP8" i="33"/>
  <c r="CC9" i="18"/>
  <c r="CC10" i="18"/>
  <c r="CC12" i="18"/>
  <c r="DC10" i="20"/>
  <c r="DC7" i="20"/>
  <c r="AF15" i="19"/>
  <c r="AN7" i="9"/>
  <c r="AN5" i="9"/>
  <c r="AO7" i="35"/>
  <c r="AN15" i="9"/>
  <c r="BI15" i="9" s="1"/>
  <c r="AS5" i="33"/>
  <c r="AT13" i="18"/>
  <c r="AT12" i="18"/>
  <c r="AT10" i="18"/>
  <c r="AT9" i="18"/>
  <c r="AF7" i="12"/>
  <c r="AV7" i="12" s="1"/>
  <c r="AF8" i="12"/>
  <c r="AF10" i="12"/>
  <c r="AS5" i="9"/>
  <c r="AS6" i="9"/>
  <c r="AS22" i="4"/>
  <c r="BI22" i="4" s="1"/>
  <c r="AS17" i="4"/>
  <c r="BI17" i="4" s="1"/>
  <c r="AS8" i="4"/>
  <c r="AS7" i="4"/>
  <c r="AK5" i="36"/>
  <c r="AI7" i="13"/>
  <c r="AT7" i="35"/>
  <c r="AT8" i="35"/>
  <c r="AT9" i="35"/>
  <c r="BM9" i="35" s="1"/>
  <c r="AO5" i="8"/>
  <c r="AO8" i="8"/>
  <c r="BI8" i="8" s="1"/>
  <c r="AL7" i="53"/>
  <c r="AL6" i="53"/>
  <c r="AI13" i="5"/>
  <c r="AI29" i="5"/>
  <c r="AE6" i="34"/>
  <c r="AE14" i="34"/>
  <c r="AE9" i="34"/>
  <c r="AE8" i="34"/>
  <c r="AE27" i="34"/>
  <c r="AE26" i="34"/>
  <c r="K26" i="34"/>
  <c r="G26" i="34"/>
  <c r="AV26" i="34" s="1"/>
  <c r="BG7" i="18"/>
  <c r="M7" i="18"/>
  <c r="U7" i="18"/>
  <c r="BG18" i="18"/>
  <c r="BQ11" i="52"/>
  <c r="BQ10" i="52"/>
  <c r="BQ9" i="52"/>
  <c r="BG22" i="50"/>
  <c r="BG8" i="50"/>
  <c r="BG10" i="50"/>
  <c r="BX10" i="50" s="1"/>
  <c r="BG18" i="50"/>
  <c r="BX18" i="50" s="1"/>
  <c r="AU19" i="15"/>
  <c r="AU16" i="15"/>
  <c r="AU8" i="15"/>
  <c r="BO8" i="15" s="1"/>
  <c r="AU6" i="15"/>
  <c r="BO6" i="15" s="1"/>
  <c r="AB30" i="5"/>
  <c r="AV30" i="5" s="1"/>
  <c r="W30" i="5"/>
  <c r="CF12" i="20"/>
  <c r="G18" i="48" s="1"/>
  <c r="BN12" i="20"/>
  <c r="CF10" i="20"/>
  <c r="BN10" i="20"/>
  <c r="CF9" i="20"/>
  <c r="BN9" i="20"/>
  <c r="CF6" i="20"/>
  <c r="BN6" i="20"/>
  <c r="AF13" i="18"/>
  <c r="AM13" i="18"/>
  <c r="AF15" i="18"/>
  <c r="AM15" i="18"/>
  <c r="AX9" i="52"/>
  <c r="AP9" i="52"/>
  <c r="Z6" i="10"/>
  <c r="V6" i="10"/>
  <c r="AB5" i="36"/>
  <c r="X5" i="36"/>
  <c r="V7" i="13"/>
  <c r="AA7" i="13"/>
  <c r="X8" i="12"/>
  <c r="T8" i="12"/>
  <c r="X7" i="12"/>
  <c r="T7" i="12"/>
  <c r="AE7" i="4"/>
  <c r="H25" i="46" s="1"/>
  <c r="AE8" i="4"/>
  <c r="BN13" i="20"/>
  <c r="CF13" i="20"/>
  <c r="AF5" i="8"/>
  <c r="AA5" i="8"/>
  <c r="W19" i="5"/>
  <c r="AV19" i="5" s="1"/>
  <c r="AB19" i="5"/>
  <c r="W16" i="5"/>
  <c r="F17" i="48" s="1"/>
  <c r="W13" i="5"/>
  <c r="W10" i="5"/>
  <c r="W6" i="5"/>
  <c r="AB6" i="5"/>
  <c r="AB10" i="5"/>
  <c r="AB13" i="5"/>
  <c r="AB16" i="5"/>
  <c r="G17" i="48" s="1"/>
  <c r="AB11" i="5"/>
  <c r="W11" i="5"/>
  <c r="AB21" i="5"/>
  <c r="AB20" i="5"/>
  <c r="W21" i="5"/>
  <c r="W20" i="5"/>
  <c r="W28" i="5"/>
  <c r="AB28" i="5"/>
  <c r="G28" i="5"/>
  <c r="K28" i="5"/>
  <c r="AB29" i="5"/>
  <c r="W29" i="5"/>
  <c r="W27" i="34"/>
  <c r="S27" i="34"/>
  <c r="W14" i="34"/>
  <c r="S14" i="34"/>
  <c r="W6" i="34"/>
  <c r="H30" i="46" s="1"/>
  <c r="S6" i="34"/>
  <c r="G30" i="46" s="1"/>
  <c r="AD6" i="15"/>
  <c r="AI6" i="15"/>
  <c r="AI8" i="15"/>
  <c r="G17" i="54" s="1"/>
  <c r="AD8" i="15"/>
  <c r="F17" i="54" s="1"/>
  <c r="AL7" i="21"/>
  <c r="AF7" i="21"/>
  <c r="AQ15" i="50"/>
  <c r="AK15" i="50"/>
  <c r="BX15" i="50" s="1"/>
  <c r="S10" i="20"/>
  <c r="AI10" i="20"/>
  <c r="S9" i="20"/>
  <c r="AI9" i="20"/>
  <c r="S8" i="20"/>
  <c r="AI8" i="20"/>
  <c r="E8" i="48" s="1"/>
  <c r="S7" i="20"/>
  <c r="AI7" i="20"/>
  <c r="S6" i="20"/>
  <c r="AI6" i="20"/>
  <c r="AA8" i="35"/>
  <c r="AF8" i="35"/>
  <c r="AA7" i="35"/>
  <c r="AF7" i="35"/>
  <c r="Z5" i="9"/>
  <c r="Z6" i="9"/>
  <c r="G26" i="46" s="1"/>
  <c r="Z7" i="9"/>
  <c r="AE5" i="9"/>
  <c r="AE6" i="9"/>
  <c r="H26" i="46" s="1"/>
  <c r="AE7" i="9"/>
  <c r="AQ8" i="50"/>
  <c r="N18" i="19"/>
  <c r="H18" i="19"/>
  <c r="H10" i="19"/>
  <c r="H11" i="19"/>
  <c r="N11" i="19"/>
  <c r="N10" i="19"/>
  <c r="N17" i="19"/>
  <c r="H17" i="19"/>
  <c r="N14" i="19"/>
  <c r="H14" i="19"/>
  <c r="N9" i="19"/>
  <c r="H9" i="19"/>
  <c r="AF14" i="18"/>
  <c r="AM14" i="18"/>
  <c r="AF12" i="18"/>
  <c r="AM12" i="18"/>
  <c r="AF10" i="18"/>
  <c r="AM10" i="18"/>
  <c r="K18" i="5"/>
  <c r="G18" i="5"/>
  <c r="AV18" i="5" s="1"/>
  <c r="P30" i="54"/>
  <c r="O10" i="52"/>
  <c r="D9" i="54" s="1"/>
  <c r="Z10" i="52"/>
  <c r="E9" i="54" s="1"/>
  <c r="O9" i="52"/>
  <c r="Z9" i="52"/>
  <c r="J8" i="35"/>
  <c r="O8" i="35"/>
  <c r="O7" i="35"/>
  <c r="F18" i="46" s="1"/>
  <c r="J7" i="35"/>
  <c r="E18" i="46" s="1"/>
  <c r="H8" i="12"/>
  <c r="E45" i="46" s="1"/>
  <c r="P45" i="46" s="1"/>
  <c r="P8" i="12"/>
  <c r="P10" i="12"/>
  <c r="H10" i="12"/>
  <c r="L7" i="33"/>
  <c r="D9" i="48" s="1"/>
  <c r="L5" i="33"/>
  <c r="L6" i="33"/>
  <c r="P23" i="48"/>
  <c r="K8" i="5"/>
  <c r="K10" i="5"/>
  <c r="K11" i="5"/>
  <c r="K14" i="5"/>
  <c r="G8" i="5"/>
  <c r="G10" i="5"/>
  <c r="G11" i="5"/>
  <c r="AV11" i="5" s="1"/>
  <c r="G14" i="5"/>
  <c r="K6" i="5"/>
  <c r="G6" i="5"/>
  <c r="AR13" i="25"/>
  <c r="L8" i="50"/>
  <c r="Y8" i="50"/>
  <c r="L7" i="15"/>
  <c r="S7" i="15"/>
  <c r="L6" i="15"/>
  <c r="D12" i="54" s="1"/>
  <c r="S6" i="15"/>
  <c r="E12" i="54" s="1"/>
  <c r="AL5" i="53"/>
  <c r="M6" i="13"/>
  <c r="M7" i="13"/>
  <c r="M8" i="13"/>
  <c r="F38" i="46" s="1"/>
  <c r="I6" i="13"/>
  <c r="AZ6" i="13" s="1"/>
  <c r="I7" i="13"/>
  <c r="E19" i="46" s="1"/>
  <c r="I8" i="13"/>
  <c r="E38" i="46" s="1"/>
  <c r="I8" i="4"/>
  <c r="E41" i="46" s="1"/>
  <c r="N8" i="4"/>
  <c r="F41" i="46" s="1"/>
  <c r="I7" i="4"/>
  <c r="E25" i="46" s="1"/>
  <c r="N7" i="4"/>
  <c r="F25" i="46" s="1"/>
  <c r="I6" i="4"/>
  <c r="E9" i="46" s="1"/>
  <c r="N6" i="4"/>
  <c r="F9" i="46" s="1"/>
  <c r="N7" i="9"/>
  <c r="F10" i="46" s="1"/>
  <c r="N6" i="9"/>
  <c r="F26" i="46" s="1"/>
  <c r="N5" i="9"/>
  <c r="F42" i="46" s="1"/>
  <c r="I7" i="9"/>
  <c r="E10" i="46" s="1"/>
  <c r="I6" i="9"/>
  <c r="I5" i="9"/>
  <c r="Q7" i="21"/>
  <c r="K7" i="21"/>
  <c r="K6" i="34"/>
  <c r="F30" i="46" s="1"/>
  <c r="K7" i="34"/>
  <c r="K8" i="34"/>
  <c r="F61" i="46" s="1"/>
  <c r="K9" i="34"/>
  <c r="F37" i="46" s="1"/>
  <c r="G9" i="34"/>
  <c r="AV9" i="34" s="1"/>
  <c r="G8" i="34"/>
  <c r="AV8" i="34" s="1"/>
  <c r="G7" i="34"/>
  <c r="AV7" i="34" s="1"/>
  <c r="G6" i="34"/>
  <c r="E30" i="46" s="1"/>
  <c r="K29" i="5"/>
  <c r="G29" i="5"/>
  <c r="P5" i="8"/>
  <c r="F17" i="46" s="1"/>
  <c r="K5" i="8"/>
  <c r="E17" i="46" s="1"/>
  <c r="K5" i="36"/>
  <c r="E20" i="46" s="1"/>
  <c r="P5" i="36"/>
  <c r="N6" i="10"/>
  <c r="F47" i="46" s="1"/>
  <c r="I6" i="10"/>
  <c r="E47" i="46" s="1"/>
  <c r="AR11" i="25"/>
  <c r="AF13" i="48"/>
  <c r="AF40" i="48"/>
  <c r="AF42" i="48" s="1"/>
  <c r="AF34" i="48"/>
  <c r="AF33" i="48"/>
  <c r="AF36" i="48" s="1"/>
  <c r="AF20" i="48"/>
  <c r="P24" i="48"/>
  <c r="AF27" i="48"/>
  <c r="AF28" i="48"/>
  <c r="AF29" i="48"/>
  <c r="P22" i="48"/>
  <c r="AF22" i="48"/>
  <c r="AF23" i="48"/>
  <c r="AG69" i="46"/>
  <c r="Y17" i="7"/>
  <c r="Z6" i="41"/>
  <c r="Z7" i="41"/>
  <c r="Z8" i="41"/>
  <c r="Z9" i="41"/>
  <c r="Z10" i="41"/>
  <c r="Z11" i="41"/>
  <c r="Z14" i="41"/>
  <c r="Z15" i="41"/>
  <c r="Z16" i="41"/>
  <c r="Z17" i="41"/>
  <c r="Z19" i="41"/>
  <c r="Z21" i="41"/>
  <c r="Z22" i="41"/>
  <c r="Z23" i="41"/>
  <c r="Z24" i="41"/>
  <c r="Z27" i="41"/>
  <c r="Z28" i="41"/>
  <c r="Z29" i="41"/>
  <c r="Z30" i="41"/>
  <c r="Z31" i="41"/>
  <c r="Z33" i="41"/>
  <c r="Z35" i="41"/>
  <c r="Z36" i="41"/>
  <c r="Z37" i="41"/>
  <c r="Z38" i="41"/>
  <c r="Z39" i="41"/>
  <c r="Z43" i="41"/>
  <c r="Z44" i="41"/>
  <c r="Z45" i="41"/>
  <c r="Z46" i="41"/>
  <c r="Z47" i="41"/>
  <c r="Z48" i="41"/>
  <c r="Z50" i="41"/>
  <c r="Z51" i="41"/>
  <c r="Z52" i="41"/>
  <c r="Z53" i="41"/>
  <c r="Z54" i="41"/>
  <c r="Z57" i="41"/>
  <c r="Z58" i="41"/>
  <c r="Z62" i="41"/>
  <c r="Z65" i="41"/>
  <c r="Z66" i="41"/>
  <c r="Z70" i="41"/>
  <c r="M73" i="41"/>
  <c r="M74" i="41"/>
  <c r="M75" i="41"/>
  <c r="M76" i="41"/>
  <c r="M77" i="41"/>
  <c r="M65" i="41"/>
  <c r="M66" i="41"/>
  <c r="M67" i="41"/>
  <c r="M70" i="41"/>
  <c r="M57" i="41"/>
  <c r="M58" i="41"/>
  <c r="M59" i="41"/>
  <c r="M60" i="41"/>
  <c r="M62" i="41"/>
  <c r="M50" i="41"/>
  <c r="M52" i="41"/>
  <c r="M53" i="41"/>
  <c r="M54" i="41"/>
  <c r="M55" i="41"/>
  <c r="M43" i="41"/>
  <c r="M44" i="41"/>
  <c r="M48" i="41"/>
  <c r="M35" i="41"/>
  <c r="M36" i="41"/>
  <c r="M37" i="41"/>
  <c r="M38" i="41"/>
  <c r="M39" i="41"/>
  <c r="M40" i="41"/>
  <c r="M41" i="41"/>
  <c r="M28" i="41"/>
  <c r="M29" i="41"/>
  <c r="M30" i="41"/>
  <c r="M33" i="41"/>
  <c r="M21" i="41"/>
  <c r="M22" i="41"/>
  <c r="M23" i="41"/>
  <c r="M24" i="41"/>
  <c r="M25" i="41"/>
  <c r="M26" i="41"/>
  <c r="M14" i="41"/>
  <c r="M15" i="41"/>
  <c r="M16" i="41"/>
  <c r="M17" i="41"/>
  <c r="M19" i="41"/>
  <c r="M6" i="41"/>
  <c r="M7" i="41"/>
  <c r="M8" i="41"/>
  <c r="M9" i="41"/>
  <c r="M10" i="41"/>
  <c r="M11" i="41"/>
  <c r="M12" i="41"/>
  <c r="AR14" i="25"/>
  <c r="AR12" i="25"/>
  <c r="AA9" i="43"/>
  <c r="AP7" i="37"/>
  <c r="Y13" i="7"/>
  <c r="AA4" i="43"/>
  <c r="AR15" i="25"/>
  <c r="L6" i="28"/>
  <c r="L9" i="28"/>
  <c r="Y16" i="7"/>
  <c r="AR6" i="25"/>
  <c r="AP6" i="37"/>
  <c r="AP14" i="37"/>
  <c r="AP13" i="37"/>
  <c r="AP15" i="37"/>
  <c r="AP11" i="37"/>
  <c r="AP12" i="37"/>
  <c r="Y14" i="7"/>
  <c r="Y15" i="7"/>
  <c r="L11" i="28"/>
  <c r="L10" i="28"/>
  <c r="Q13" i="23"/>
  <c r="Q15" i="23"/>
  <c r="Q14" i="23"/>
  <c r="Q12" i="23"/>
  <c r="Q16" i="23"/>
  <c r="Q17" i="23"/>
  <c r="Q18" i="23"/>
  <c r="Q9" i="23"/>
  <c r="Q7" i="23"/>
  <c r="Q8" i="23"/>
  <c r="K6" i="27"/>
  <c r="Y12" i="7"/>
  <c r="K8" i="27"/>
  <c r="AP10" i="37"/>
  <c r="AP9" i="37"/>
  <c r="K9" i="27"/>
  <c r="K7" i="27"/>
  <c r="Z6" i="38"/>
  <c r="K10" i="27"/>
  <c r="K11" i="27"/>
  <c r="Z7" i="38"/>
  <c r="Z8" i="38"/>
  <c r="L8" i="28"/>
  <c r="AP8" i="37"/>
  <c r="Z9" i="38"/>
  <c r="AT10" i="22"/>
  <c r="L7" i="28"/>
  <c r="AF7" i="31"/>
  <c r="AW6" i="30"/>
  <c r="AW7" i="30"/>
  <c r="AW8" i="30"/>
  <c r="AW5" i="30"/>
  <c r="AW9" i="30"/>
  <c r="AW10" i="30"/>
  <c r="AW11" i="30"/>
  <c r="AW12" i="30"/>
  <c r="AW13" i="30"/>
  <c r="AW14" i="30"/>
  <c r="AW15" i="30"/>
  <c r="AW16" i="30"/>
  <c r="AW17" i="30"/>
  <c r="AW18" i="30"/>
  <c r="AW19" i="30"/>
  <c r="AW20" i="30"/>
  <c r="AW21" i="30"/>
  <c r="AW22" i="30"/>
  <c r="AW23" i="30"/>
  <c r="AW24" i="30"/>
  <c r="P47" i="46" l="1"/>
  <c r="Q47" i="46" s="1"/>
  <c r="P27" i="55"/>
  <c r="Q23" i="55"/>
  <c r="Q27" i="55" s="1"/>
  <c r="P55" i="46"/>
  <c r="Q54" i="46"/>
  <c r="Q55" i="46" s="1"/>
  <c r="AV21" i="5"/>
  <c r="AV29" i="5"/>
  <c r="AV14" i="5"/>
  <c r="AV13" i="5"/>
  <c r="AV8" i="5"/>
  <c r="AV28" i="5"/>
  <c r="P17" i="48"/>
  <c r="AV10" i="5"/>
  <c r="AV20" i="5"/>
  <c r="AV14" i="34"/>
  <c r="AV27" i="34"/>
  <c r="P17" i="46"/>
  <c r="Q17" i="46" s="1"/>
  <c r="FR12" i="20"/>
  <c r="AF11" i="19"/>
  <c r="BM8" i="35"/>
  <c r="BM7" i="35"/>
  <c r="K18" i="46"/>
  <c r="P18" i="46" s="1"/>
  <c r="Q18" i="46" s="1"/>
  <c r="CV11" i="52"/>
  <c r="P30" i="46"/>
  <c r="Q30" i="46" s="1"/>
  <c r="E61" i="46"/>
  <c r="P61" i="46" s="1"/>
  <c r="E37" i="46"/>
  <c r="P37" i="46" s="1"/>
  <c r="Q37" i="46" s="1"/>
  <c r="Q39" i="46" s="1"/>
  <c r="BI7" i="9"/>
  <c r="AV8" i="12"/>
  <c r="E26" i="46"/>
  <c r="P26" i="46" s="1"/>
  <c r="Q26" i="46" s="1"/>
  <c r="BI6" i="9"/>
  <c r="E42" i="46"/>
  <c r="P42" i="46" s="1"/>
  <c r="Q42" i="46" s="1"/>
  <c r="BI5" i="9"/>
  <c r="BX22" i="50"/>
  <c r="BX8" i="50"/>
  <c r="FR9" i="20"/>
  <c r="FR7" i="20"/>
  <c r="FR8" i="20"/>
  <c r="FR6" i="20"/>
  <c r="FR10" i="20"/>
  <c r="FR13" i="20"/>
  <c r="F18" i="48"/>
  <c r="P18" i="48" s="1"/>
  <c r="D8" i="48"/>
  <c r="D13" i="54"/>
  <c r="P13" i="54" s="1"/>
  <c r="P10" i="46"/>
  <c r="Q10" i="46" s="1"/>
  <c r="Q15" i="46" s="1"/>
  <c r="AF25" i="48"/>
  <c r="P41" i="46"/>
  <c r="Q41" i="46" s="1"/>
  <c r="P38" i="46"/>
  <c r="F19" i="46"/>
  <c r="P19" i="46" s="1"/>
  <c r="F20" i="46"/>
  <c r="P20" i="46" s="1"/>
  <c r="P9" i="46"/>
  <c r="Q9" i="46" s="1"/>
  <c r="P25" i="46"/>
  <c r="Q25" i="46" s="1"/>
  <c r="P9" i="48"/>
  <c r="AZ8" i="13"/>
  <c r="AZ7" i="13"/>
  <c r="AO6" i="10"/>
  <c r="AF13" i="19"/>
  <c r="AF17" i="19"/>
  <c r="AF8" i="19"/>
  <c r="AF9" i="19"/>
  <c r="AF10" i="19"/>
  <c r="AF14" i="19"/>
  <c r="AF18" i="19"/>
  <c r="BX5" i="33"/>
  <c r="BX8" i="33"/>
  <c r="BX7" i="33"/>
  <c r="BX6" i="33"/>
  <c r="AY5" i="36"/>
  <c r="BI5" i="8"/>
  <c r="AV6" i="5"/>
  <c r="AV6" i="34"/>
  <c r="AG22" i="54"/>
  <c r="AG25" i="54" s="1"/>
  <c r="AF27" i="54"/>
  <c r="AG27" i="54"/>
  <c r="P7" i="54"/>
  <c r="P50" i="54"/>
  <c r="P8" i="54"/>
  <c r="AF33" i="54"/>
  <c r="AF35" i="54" s="1"/>
  <c r="AG33" i="54"/>
  <c r="AG35" i="54" s="1"/>
  <c r="AF29" i="54"/>
  <c r="AG29" i="54" s="1"/>
  <c r="P57" i="54"/>
  <c r="Q49" i="55"/>
  <c r="Q53" i="55" s="1"/>
  <c r="Q84" i="46"/>
  <c r="P103" i="46"/>
  <c r="Q103" i="46"/>
  <c r="AH23" i="46"/>
  <c r="AG85" i="46"/>
  <c r="CV10" i="52"/>
  <c r="AF45" i="54"/>
  <c r="CV9" i="52"/>
  <c r="BI7" i="4"/>
  <c r="BI8" i="4"/>
  <c r="P17" i="54"/>
  <c r="AH55" i="46"/>
  <c r="AG14" i="54"/>
  <c r="AG15" i="54" s="1"/>
  <c r="AF15" i="54"/>
  <c r="Q94" i="46"/>
  <c r="AF10" i="54"/>
  <c r="AF50" i="54"/>
  <c r="AG48" i="54"/>
  <c r="AG50" i="54" s="1"/>
  <c r="AF18" i="54"/>
  <c r="AG42" i="54"/>
  <c r="AG45" i="54" s="1"/>
  <c r="AG7" i="54"/>
  <c r="AG10" i="54" s="1"/>
  <c r="P55" i="54"/>
  <c r="P22" i="54"/>
  <c r="P36" i="54"/>
  <c r="P35" i="55"/>
  <c r="P11" i="55"/>
  <c r="AH85" i="46"/>
  <c r="P77" i="46"/>
  <c r="AH32" i="46"/>
  <c r="Q77" i="46"/>
  <c r="P25" i="48"/>
  <c r="AF30" i="48"/>
  <c r="AG10" i="48"/>
  <c r="AF15" i="48"/>
  <c r="AG61" i="46"/>
  <c r="P30" i="48"/>
  <c r="Q7" i="55"/>
  <c r="Q11" i="55" s="1"/>
  <c r="Q15" i="55"/>
  <c r="Q19" i="55" s="1"/>
  <c r="P19" i="55"/>
  <c r="AF37" i="54"/>
  <c r="P12" i="54"/>
  <c r="AG77" i="46"/>
  <c r="AH77" i="46"/>
  <c r="AH14" i="46"/>
  <c r="AH39" i="46"/>
  <c r="AG32" i="46"/>
  <c r="AH45" i="46"/>
  <c r="AH69" i="46"/>
  <c r="AG14" i="46"/>
  <c r="AG45" i="46"/>
  <c r="AG23" i="46"/>
  <c r="AG39" i="46"/>
  <c r="BI6" i="4"/>
  <c r="Q48" i="46" l="1"/>
  <c r="P39" i="46"/>
  <c r="P15" i="46"/>
  <c r="P8" i="48"/>
  <c r="P10" i="48" s="1"/>
  <c r="Q10" i="48"/>
  <c r="AG30" i="54"/>
  <c r="P53" i="54"/>
  <c r="AF30" i="54"/>
  <c r="P9" i="54"/>
  <c r="P10" i="54" s="1"/>
  <c r="P84" i="46"/>
  <c r="P48" i="46"/>
  <c r="Q20" i="48"/>
  <c r="P20" i="54"/>
  <c r="P58" i="54"/>
  <c r="P42" i="48"/>
  <c r="AG55" i="46"/>
  <c r="AH95" i="46"/>
  <c r="P62" i="46"/>
  <c r="AF20" i="54"/>
  <c r="AG20" i="54"/>
  <c r="Q31" i="46"/>
  <c r="P25" i="54"/>
  <c r="AG95" i="46"/>
  <c r="Q62" i="46"/>
  <c r="Q23" i="46"/>
  <c r="P31" i="46"/>
  <c r="P15" i="48"/>
  <c r="Q15" i="48"/>
  <c r="Q36" i="48"/>
  <c r="P23" i="46"/>
  <c r="Q42" i="48"/>
  <c r="P36" i="48"/>
  <c r="AG37" i="54"/>
  <c r="AG40" i="54" s="1"/>
  <c r="AF40" i="54"/>
  <c r="P15" i="54"/>
  <c r="Q69" i="46"/>
  <c r="P69" i="46"/>
  <c r="P47" i="54"/>
  <c r="P20" i="48" l="1"/>
</calcChain>
</file>

<file path=xl/sharedStrings.xml><?xml version="1.0" encoding="utf-8"?>
<sst xmlns="http://schemas.openxmlformats.org/spreadsheetml/2006/main" count="4084" uniqueCount="772">
  <si>
    <t xml:space="preserve"> </t>
  </si>
  <si>
    <t>BISHOP</t>
  </si>
  <si>
    <t>WINNEMUCCA</t>
  </si>
  <si>
    <t>KERNVILLE</t>
  </si>
  <si>
    <t>TURLOCK</t>
  </si>
  <si>
    <t>FALLON,NV</t>
  </si>
  <si>
    <t>VENTURA</t>
  </si>
  <si>
    <t>EUGENE,OR</t>
  </si>
  <si>
    <t>SAN DIMAS-AUG</t>
  </si>
  <si>
    <t>HAYFORK</t>
  </si>
  <si>
    <t>SALEM,OR</t>
  </si>
  <si>
    <t>POMONA</t>
  </si>
  <si>
    <t>W COVINA-OCT</t>
  </si>
  <si>
    <t>ANGELS CAMP</t>
  </si>
  <si>
    <t>SAN DIMAS-NOV</t>
  </si>
  <si>
    <t>W COVINA-DEC</t>
  </si>
  <si>
    <t>MULE</t>
  </si>
  <si>
    <t>REG #</t>
  </si>
  <si>
    <t>Owner</t>
  </si>
  <si>
    <t>AMA REG #</t>
  </si>
  <si>
    <t>TOTAL</t>
  </si>
  <si>
    <t># in Class</t>
  </si>
  <si>
    <t>CASIE &amp; SHANE FAIRBANKS</t>
  </si>
  <si>
    <t>HEART B OLIVER</t>
  </si>
  <si>
    <t>AUDREY GOLDSMITH</t>
  </si>
  <si>
    <t>KELLIE SHIELDS</t>
  </si>
  <si>
    <t>MUDSLIDE MOLLY</t>
  </si>
  <si>
    <t>DEBBIE HUMPHREYS</t>
  </si>
  <si>
    <t>RICK CLARK</t>
  </si>
  <si>
    <t>DONKEY</t>
  </si>
  <si>
    <t>RUBY RUE</t>
  </si>
  <si>
    <t>TONY G</t>
  </si>
  <si>
    <t>JOE GONZALEZ</t>
  </si>
  <si>
    <t>SOUTHSIDE GUS</t>
  </si>
  <si>
    <t>SHANE &amp; CASIE FAIRBANKS</t>
  </si>
  <si>
    <t>TEAM ROPING</t>
  </si>
  <si>
    <t>STEER STOPPING</t>
  </si>
  <si>
    <t>CUTTING</t>
  </si>
  <si>
    <t>COW WORKING</t>
  </si>
  <si>
    <t>REINING</t>
  </si>
  <si>
    <t>JODE COLLINS</t>
  </si>
  <si>
    <t>TUFF STUFF</t>
  </si>
  <si>
    <t>TRAIL</t>
  </si>
  <si>
    <t>MISS VIVIEN</t>
  </si>
  <si>
    <t>MAGGIE MOORE</t>
  </si>
  <si>
    <t>MAX</t>
  </si>
  <si>
    <t>LINDA LAIRD</t>
  </si>
  <si>
    <t>FANNY MAE</t>
  </si>
  <si>
    <t>JULIE CHAN</t>
  </si>
  <si>
    <t>BRIDLED WESTERN PERFORMANCE</t>
  </si>
  <si>
    <t>GREEN WESTERN PERFORMANCE</t>
  </si>
  <si>
    <t>GREEN ENGLISH PERFORMANCE</t>
  </si>
  <si>
    <t>YOUTH PERFORMANCE</t>
  </si>
  <si>
    <t>GYMKHANA</t>
  </si>
  <si>
    <t>DRIVING SINGLE</t>
  </si>
  <si>
    <t>DRIVING TEAMS</t>
  </si>
  <si>
    <t>PULLING</t>
  </si>
  <si>
    <t>OPEN PACKER</t>
  </si>
  <si>
    <t>BOX</t>
  </si>
  <si>
    <t>DIAMOND</t>
  </si>
  <si>
    <t>HUNTER HACK</t>
  </si>
  <si>
    <t>PADDY O' MULE</t>
  </si>
  <si>
    <t>KEYHOLE</t>
  </si>
  <si>
    <t>SINGLE POLE</t>
  </si>
  <si>
    <t>CLOVERLEAF</t>
  </si>
  <si>
    <t>DRIVER</t>
  </si>
  <si>
    <t>SHOWMANSHIP</t>
  </si>
  <si>
    <t>SCRAMBLE</t>
  </si>
  <si>
    <t>KELLI PLOCHER</t>
  </si>
  <si>
    <t>SORTING</t>
  </si>
  <si>
    <t>GAMBLERS CHOICE</t>
  </si>
  <si>
    <t>GREEN YR</t>
  </si>
  <si>
    <t>POLE BENDING</t>
  </si>
  <si>
    <t>SPEED BARRELS</t>
  </si>
  <si>
    <t>REINSMANSHIP</t>
  </si>
  <si>
    <t>GAMBLER'S CHOICE</t>
  </si>
  <si>
    <t>HALTER</t>
  </si>
  <si>
    <t>SINGLE STAKE</t>
  </si>
  <si>
    <t>TIMED OBSTACLE</t>
  </si>
  <si>
    <t>LOG SKIDDING</t>
  </si>
  <si>
    <t>WEST EQUITATION</t>
  </si>
  <si>
    <t>ENGLISH EQ</t>
  </si>
  <si>
    <t>CHARIOT BARRELS</t>
  </si>
  <si>
    <t>ENG PLEASURE</t>
  </si>
  <si>
    <t>WESTERN RIDING</t>
  </si>
  <si>
    <t>WESTERN PLEASURE</t>
  </si>
  <si>
    <t>JACCI GAINES</t>
  </si>
  <si>
    <t>PLEASURE DRIVING</t>
  </si>
  <si>
    <t>SV</t>
  </si>
  <si>
    <t>FARM CLASS</t>
  </si>
  <si>
    <t>CHUCK WAGON</t>
  </si>
  <si>
    <t>JODY LOWERY</t>
  </si>
  <si>
    <t>TRICK PONY</t>
  </si>
  <si>
    <t>BRIAN MORRIS</t>
  </si>
  <si>
    <t>HEART B LONESOME TUXEDO</t>
  </si>
  <si>
    <t>HEART B PORTER CREEK</t>
  </si>
  <si>
    <t>CALL ME THE FIREMAN</t>
  </si>
  <si>
    <t>HEART B GRACE</t>
  </si>
  <si>
    <t>EMMA GONZALEZ</t>
  </si>
  <si>
    <t>NICOLE BATASTINI</t>
  </si>
  <si>
    <t>RON/BRENDA OVERTON</t>
  </si>
  <si>
    <t>RANCH STEER STOPPING</t>
  </si>
  <si>
    <t>CASEY AALTO/JENNIFER JONES</t>
  </si>
  <si>
    <t>ENGLISH PLEASURE</t>
  </si>
  <si>
    <t>PULLING SINGLE</t>
  </si>
  <si>
    <t>PULLING TEAMS</t>
  </si>
  <si>
    <t>JUMPERS</t>
  </si>
  <si>
    <t>GAMBLERS CHOICE TRAIL</t>
  </si>
  <si>
    <t>WESTERN TRAIL</t>
  </si>
  <si>
    <t>JACKS</t>
  </si>
  <si>
    <t>JENNETS/GELDINGS</t>
  </si>
  <si>
    <t>UNDER 14.2</t>
  </si>
  <si>
    <t>OVER 14.2</t>
  </si>
  <si>
    <t>WESTPLS SWPSTAKES</t>
  </si>
  <si>
    <t>SLENDER</t>
  </si>
  <si>
    <t>CASIE FAIRBANKS</t>
  </si>
  <si>
    <t>BARRELS</t>
  </si>
  <si>
    <t>COWBOY'S CITY SLICKER</t>
  </si>
  <si>
    <t>HUNTER UNDER SADDLE</t>
  </si>
  <si>
    <t>WESTERN PLS SWEEPSTAKES</t>
  </si>
  <si>
    <t>BEHOLD THE DESERT</t>
  </si>
  <si>
    <t>TROY/CAROL DELFINO</t>
  </si>
  <si>
    <t>COWBOY'S MOXI JAVA</t>
  </si>
  <si>
    <t>CONNIE/RODDY LARA</t>
  </si>
  <si>
    <t>WORKING HUNTER</t>
  </si>
  <si>
    <t>WARM-UP HUNTER</t>
  </si>
  <si>
    <t>PULLING MED TEAMS</t>
  </si>
  <si>
    <t>JUMP</t>
  </si>
  <si>
    <t>HALTER  LG</t>
  </si>
  <si>
    <t>HALTER MED</t>
  </si>
  <si>
    <t>JENNETS &amp; GELDINGS</t>
  </si>
  <si>
    <t>CHAMPION</t>
  </si>
  <si>
    <t>WARM UP HUNTER</t>
  </si>
  <si>
    <t>GC JUMPERS</t>
  </si>
  <si>
    <t>HEART B LONESOME REBEL</t>
  </si>
  <si>
    <t>TTF GORDON</t>
  </si>
  <si>
    <t>JOY MCCAIN</t>
  </si>
  <si>
    <t>WARM UP HUNTERS</t>
  </si>
  <si>
    <t>GC TRAIL</t>
  </si>
  <si>
    <t>WESTERN EQ</t>
  </si>
  <si>
    <t>WORKING</t>
  </si>
  <si>
    <t>JUMPING</t>
  </si>
  <si>
    <t>GREEN REINING</t>
  </si>
  <si>
    <t>HUS</t>
  </si>
  <si>
    <t xml:space="preserve">WARM UP </t>
  </si>
  <si>
    <t>WARM UP</t>
  </si>
  <si>
    <t>JARID ALPERS</t>
  </si>
  <si>
    <t>DOUBLE L RANCH</t>
  </si>
  <si>
    <t>R RUBY SLIPPERS</t>
  </si>
  <si>
    <t>FONZIE &amp; POTSIE</t>
  </si>
  <si>
    <t>IN HAND TRAIL</t>
  </si>
  <si>
    <t>PENN VALLEY</t>
  </si>
  <si>
    <t>Total</t>
  </si>
  <si>
    <t>BMD</t>
  </si>
  <si>
    <t>Jo De Collins</t>
  </si>
  <si>
    <t>Exhibitor</t>
  </si>
  <si>
    <t>RIDER</t>
  </si>
  <si>
    <t>STEVE BERMAN</t>
  </si>
  <si>
    <t>JODY LOWREY</t>
  </si>
  <si>
    <t>Kellie Shields</t>
  </si>
  <si>
    <t>Jody Lowrey</t>
  </si>
  <si>
    <t>FONZIE/POTSIE</t>
  </si>
  <si>
    <t>2930/2929</t>
  </si>
  <si>
    <t>ANDY RICHARD</t>
  </si>
  <si>
    <t>SHREK</t>
  </si>
  <si>
    <t>2ND YR</t>
  </si>
  <si>
    <t>GAMBLERS CHOICE SINGLE</t>
  </si>
  <si>
    <t>EXHIBITOR</t>
  </si>
  <si>
    <t>LOU MOORE JACOBSEN</t>
  </si>
  <si>
    <t>TOTALS</t>
  </si>
  <si>
    <t>PADDY O'MULE</t>
  </si>
  <si>
    <t>ENG PERF</t>
  </si>
  <si>
    <t>INDV. PACKING</t>
  </si>
  <si>
    <t>REDMAN'S YOSEMITE SAM</t>
  </si>
  <si>
    <t>STANDARD JACKS</t>
  </si>
  <si>
    <t>Casie Fairbanks</t>
  </si>
  <si>
    <t>3MAN PENNING</t>
  </si>
  <si>
    <t>JoDe Collins</t>
  </si>
  <si>
    <t>HALTER 2 &amp; UNDER</t>
  </si>
  <si>
    <t>MATURE HALTER</t>
  </si>
  <si>
    <t>DONKEY HALTER</t>
  </si>
  <si>
    <t>YOUTH GYMKHANA</t>
  </si>
  <si>
    <t>YOUTH DRIVING</t>
  </si>
  <si>
    <t>DONKEY PERFORMANCE</t>
  </si>
  <si>
    <t>COON JUMPING</t>
  </si>
  <si>
    <t>JUAN WAYNE</t>
  </si>
  <si>
    <t>BEAR VALLEY</t>
  </si>
  <si>
    <t>TIMED OBSTACLES</t>
  </si>
  <si>
    <t>LOG SKID SINGLE</t>
  </si>
  <si>
    <t>LOG SKID TEAMS</t>
  </si>
  <si>
    <t>MULEMANSHIP</t>
  </si>
  <si>
    <t>Olivia Berman</t>
  </si>
  <si>
    <t>WEST PLEASURE</t>
  </si>
  <si>
    <t>SPEED BARRLES</t>
  </si>
  <si>
    <t>COOPER</t>
  </si>
  <si>
    <t>KELLY MOORE</t>
  </si>
  <si>
    <t>PACKER</t>
  </si>
  <si>
    <t>COON JUMP</t>
  </si>
  <si>
    <t>UPTOWN GIRL</t>
  </si>
  <si>
    <t>RANDI GOLDSWORTHY</t>
  </si>
  <si>
    <t>YOUTH PACKER</t>
  </si>
  <si>
    <t>NON PRO PACKER</t>
  </si>
  <si>
    <t>RANCH MULE</t>
  </si>
  <si>
    <t>OLIVIA BERMAN</t>
  </si>
  <si>
    <t>CADDO OKLAHOMA</t>
  </si>
  <si>
    <t>RHONDA NELSON</t>
  </si>
  <si>
    <t>ERIKA HAZEN</t>
  </si>
  <si>
    <t>DRAFT</t>
  </si>
  <si>
    <t>DOUBLE C'S BIG ERN</t>
  </si>
  <si>
    <t>Ryler Fairbanks</t>
  </si>
  <si>
    <t>PACKING</t>
  </si>
  <si>
    <t>DOUBLE C'S BOBBA LOUIE</t>
  </si>
  <si>
    <t>DONK A LENA</t>
  </si>
  <si>
    <t>JIM BRUMFIELD</t>
  </si>
  <si>
    <t>14.2 &amp; 0VER</t>
  </si>
  <si>
    <t>PACK TRAIL</t>
  </si>
  <si>
    <t>DRESSAGE</t>
  </si>
  <si>
    <t>WESTERN EQUITATION</t>
  </si>
  <si>
    <t>5863A</t>
  </si>
  <si>
    <t>5294A</t>
  </si>
  <si>
    <t>AMA #</t>
  </si>
  <si>
    <t>4755A</t>
  </si>
  <si>
    <t>Joe Gonzalez</t>
  </si>
  <si>
    <t>Janie Collins'</t>
  </si>
  <si>
    <t>BRIDLED ENGLISH PERFORMANCE</t>
  </si>
  <si>
    <t>Rider</t>
  </si>
  <si>
    <t>ENGLISH EQUITATION</t>
  </si>
  <si>
    <t>DONKEY GYMKHANA</t>
  </si>
  <si>
    <t>DAKOTA MASSEY</t>
  </si>
  <si>
    <t>BOB HERRICK</t>
  </si>
  <si>
    <t>DOLLY'S TOO ROWDY</t>
  </si>
  <si>
    <t>JOY VALCHECK</t>
  </si>
  <si>
    <t>ANDY RICHARSON</t>
  </si>
  <si>
    <t>OKLAHOMA SWEETPEA</t>
  </si>
  <si>
    <t>LONI LANGDON</t>
  </si>
  <si>
    <t>PRINCESS FART SPARKLE</t>
  </si>
  <si>
    <t>14 - 17</t>
  </si>
  <si>
    <t>`6 - 13</t>
  </si>
  <si>
    <t>SWEET MELISSA</t>
  </si>
  <si>
    <t>CLOVERLEAF BARRELS</t>
  </si>
  <si>
    <t>BECKY SANTUCCI</t>
  </si>
  <si>
    <t>Michelle Chico</t>
  </si>
  <si>
    <t>HSF Snazzy Trick</t>
  </si>
  <si>
    <t>OKLAHOMA SWEET PEA</t>
  </si>
  <si>
    <t>2929/2930</t>
  </si>
  <si>
    <t>DOUBLE C'S ORTEGA</t>
  </si>
  <si>
    <t>DAWN MARIE HENDERSON</t>
  </si>
  <si>
    <t>MR EAR E SISTABLE</t>
  </si>
  <si>
    <t>Dawn Marie Henderson</t>
  </si>
  <si>
    <t>FONZIE &amp; POTZIE</t>
  </si>
  <si>
    <t>Loni Langdon</t>
  </si>
  <si>
    <t>BVS</t>
  </si>
  <si>
    <t>GOLD COUNTRY</t>
  </si>
  <si>
    <t>GOLD CTRY</t>
  </si>
  <si>
    <t>GOLD</t>
  </si>
  <si>
    <t>USING DONKEY</t>
  </si>
  <si>
    <t>PLEASURE DRIVE WORKING</t>
  </si>
  <si>
    <t>RICK JACOBSEN</t>
  </si>
  <si>
    <t>10 &amp; UNDER</t>
  </si>
  <si>
    <t>AKIN'S CHOKLIT PUD'N</t>
  </si>
  <si>
    <t>WESTERN DRESSAGE</t>
  </si>
  <si>
    <t>OM SIDEKICKS FROSTED MOCHA</t>
  </si>
  <si>
    <t>LISA HENDRICKS</t>
  </si>
  <si>
    <t>ENGLISH DRESSAGE</t>
  </si>
  <si>
    <t>OM SIDEKICK'S FROSTED MOCHA</t>
  </si>
  <si>
    <t>5190A</t>
  </si>
  <si>
    <t>LEE HERRICK</t>
  </si>
  <si>
    <t>DONNA HAMPTON</t>
  </si>
  <si>
    <t>SONNY BOY</t>
  </si>
  <si>
    <t>CLIFF LINDGREN</t>
  </si>
  <si>
    <t>Kathy Rhode</t>
  </si>
  <si>
    <t>Roman IV's Dun It Legal</t>
  </si>
  <si>
    <t>DEBBIE WALKINSHAW</t>
  </si>
  <si>
    <t>HUNTERS</t>
  </si>
  <si>
    <t>Kennedy Bigham</t>
  </si>
  <si>
    <t xml:space="preserve">CHARIOT STRAIGHT </t>
  </si>
  <si>
    <t>HALTER YEARLING</t>
  </si>
  <si>
    <t>HALTER TWO YEAR OLDS</t>
  </si>
  <si>
    <t>14.2 &amp; OVER</t>
  </si>
  <si>
    <t>DOUBLE C'S NIGHT FURY</t>
  </si>
  <si>
    <t>DOUBLE C'S JAMUP</t>
  </si>
  <si>
    <t>DDOUBLE C'S ORTEGA</t>
  </si>
  <si>
    <t>JUST BURT</t>
  </si>
  <si>
    <t>BARBARA SCHUYLER</t>
  </si>
  <si>
    <t>5447A</t>
  </si>
  <si>
    <t>J.B. BROWN</t>
  </si>
  <si>
    <t>BARBARA &amp; CLARK SCHUYLER</t>
  </si>
  <si>
    <t>W/J TRAIL</t>
  </si>
  <si>
    <t>DOUBLE C'S PLATERO</t>
  </si>
  <si>
    <t>GENERAL ELECTRIK</t>
  </si>
  <si>
    <t>FRANK CANO</t>
  </si>
  <si>
    <t>Barbara Schuyler</t>
  </si>
  <si>
    <t>Becky Santucci</t>
  </si>
  <si>
    <t>HOOCHI GUCCI</t>
  </si>
  <si>
    <t>WORKING HUNTERS</t>
  </si>
  <si>
    <t>WESTERN PLEASURE W/J</t>
  </si>
  <si>
    <t>BLOSSOM TRAIL</t>
  </si>
  <si>
    <t>REEDLEY</t>
  </si>
  <si>
    <t>BLOSSOM</t>
  </si>
  <si>
    <t>JESTINE BUTTS</t>
  </si>
  <si>
    <t>TRAIL W/J</t>
  </si>
  <si>
    <t>NQ = did not compete in 3 shows</t>
  </si>
  <si>
    <t>Totals</t>
  </si>
  <si>
    <t>USING MULE</t>
  </si>
  <si>
    <t>DOUBLE C'S EMOJI</t>
  </si>
  <si>
    <t>DOUBLE C'S WYATT EARP</t>
  </si>
  <si>
    <t>RICK WARE</t>
  </si>
  <si>
    <t>MR EAR E SISTIABLE</t>
  </si>
  <si>
    <t>1ST YR</t>
  </si>
  <si>
    <t>MARIAH KEULER</t>
  </si>
  <si>
    <t>DOUBLE C'S WYATT ERP</t>
  </si>
  <si>
    <t>CLYDE'S BRINGIN IT TO YA</t>
  </si>
  <si>
    <t>* 1 - not registered as of 4/17</t>
  </si>
  <si>
    <t>DEVRIE MONTGOMERY</t>
  </si>
  <si>
    <t>* non-member</t>
  </si>
  <si>
    <t>Dale Reed</t>
  </si>
  <si>
    <t>SAMMY P</t>
  </si>
  <si>
    <t>LOU MOORE-JACOBSEN</t>
  </si>
  <si>
    <t>RENEE DELPINO</t>
  </si>
  <si>
    <t>PLEASURE DRIVE TURNOUT</t>
  </si>
  <si>
    <t>UTILITY/TRAIL DRIVING</t>
  </si>
  <si>
    <t>JOYCE STRATTON</t>
  </si>
  <si>
    <t>NR = not registered</t>
  </si>
  <si>
    <t>HSF SNAZZY TRICK</t>
  </si>
  <si>
    <t>MICHELLE CHICO</t>
  </si>
  <si>
    <t>PLEASURE DRIVING TURNOUT</t>
  </si>
  <si>
    <t>PLEASURE DRIVING WORKING</t>
  </si>
  <si>
    <t xml:space="preserve">W/J WESTERN PLEASURE </t>
  </si>
  <si>
    <t xml:space="preserve">W/J ENGLISH PLEASURE
</t>
  </si>
  <si>
    <t>OREGON</t>
  </si>
  <si>
    <t>ELCEY SCHROTH-CARY</t>
  </si>
  <si>
    <t>Elcey Schroth-Cary</t>
  </si>
  <si>
    <t>NR =  NOT REG</t>
  </si>
  <si>
    <t>RANCH</t>
  </si>
  <si>
    <t>SORT/ROPE</t>
  </si>
  <si>
    <t>LUTHER'S TOO SUPER</t>
  </si>
  <si>
    <t>MORGAN VALCHECK</t>
  </si>
  <si>
    <t xml:space="preserve"> GREEN RANCH</t>
  </si>
  <si>
    <t>GRN YR</t>
  </si>
  <si>
    <t>RANCH PLEASURE</t>
  </si>
  <si>
    <t>RANCH RIDING</t>
  </si>
  <si>
    <t>BRIDLED RANCH</t>
  </si>
  <si>
    <t xml:space="preserve">GOLD COUNTRY </t>
  </si>
  <si>
    <t>BIRANGLE</t>
  </si>
  <si>
    <t>BIG T</t>
  </si>
  <si>
    <t xml:space="preserve">GOLD CTRY </t>
  </si>
  <si>
    <t>MULE NAME</t>
  </si>
  <si>
    <t>SHOW</t>
  </si>
  <si>
    <t>WEST PERF</t>
  </si>
  <si>
    <t>Subtotal</t>
  </si>
  <si>
    <t>DIVISION</t>
  </si>
  <si>
    <t>OWNER</t>
  </si>
  <si>
    <t>Points will be tracked for all divisions entered at each show, at the end of the year totals will be calculated</t>
  </si>
  <si>
    <t>on the highest 4 divisions from 5 shows, all other points will be discarded.</t>
  </si>
  <si>
    <t>OK REPLAY RED</t>
  </si>
  <si>
    <t>STELLA BY STARLIGHT</t>
  </si>
  <si>
    <t>THE ACE OF SPADES</t>
  </si>
  <si>
    <t>Ms Josie Taylor</t>
  </si>
  <si>
    <t>Betty Taylor</t>
  </si>
  <si>
    <t>MARYLOU SLENDER</t>
  </si>
  <si>
    <t>NQ = not qualified, did not compete in 3 shows</t>
  </si>
  <si>
    <t xml:space="preserve">WESTERN PLEASURE </t>
  </si>
  <si>
    <t>ENGLISH W/J PLEASURE</t>
  </si>
  <si>
    <t>RANDY WALDBUSSER</t>
  </si>
  <si>
    <t>I ONLY DATE FOXES</t>
  </si>
  <si>
    <t>DAN HOLLAND</t>
  </si>
  <si>
    <t>W/J EQUITATION</t>
  </si>
  <si>
    <t>W/J PLEASURE</t>
  </si>
  <si>
    <t>DUN IT IN CHROME</t>
  </si>
  <si>
    <t>HUCKLEBERRY'S SMOKIN' DUN</t>
  </si>
  <si>
    <t>PLEASURE DRIVING REINSMANSHIP</t>
  </si>
  <si>
    <t>HITCH CLASS REINSMANSHIP</t>
  </si>
  <si>
    <t>HITCH CLASS PAIRS</t>
  </si>
  <si>
    <t>CHARIOT STRAIGHT AWAY</t>
  </si>
  <si>
    <t>Dun It in Chrome</t>
  </si>
  <si>
    <t>Joyce Stratton</t>
  </si>
  <si>
    <t>HSF Trick E Elvis</t>
  </si>
  <si>
    <t>Lori Valerio</t>
  </si>
  <si>
    <t>HALTER UNDER 3</t>
  </si>
  <si>
    <t>PHIL EASLEY</t>
  </si>
  <si>
    <t>6174A</t>
  </si>
  <si>
    <t>CLAUDIA STEVENS</t>
  </si>
  <si>
    <t>OK BIG IRON</t>
  </si>
  <si>
    <t>SUE WALLACE</t>
  </si>
  <si>
    <t>7263A</t>
  </si>
  <si>
    <t>JOE GONZELEZ</t>
  </si>
  <si>
    <t>2644A</t>
  </si>
  <si>
    <t>Ok Big Iron</t>
  </si>
  <si>
    <t>Sue Wallace</t>
  </si>
  <si>
    <t>Cole Blasingame</t>
  </si>
  <si>
    <t>DESERT SANDS MISS KITTY</t>
  </si>
  <si>
    <t>ANALIESE SCHAT</t>
  </si>
  <si>
    <t>KENNEDY BIGHAM</t>
  </si>
  <si>
    <t>Mariah Kueler</t>
  </si>
  <si>
    <t>Tesorno's Spotted Duke</t>
  </si>
  <si>
    <t>HSF TRICK SHOT</t>
  </si>
  <si>
    <t>ROPING &amp; PENNING</t>
  </si>
  <si>
    <t>Final Total</t>
  </si>
  <si>
    <t>PERFORMANCE</t>
  </si>
  <si>
    <t># - non member</t>
  </si>
  <si>
    <t># - Non member</t>
  </si>
  <si>
    <t>LAST CHANCE</t>
  </si>
  <si>
    <t>4002A</t>
  </si>
  <si>
    <t>ROMAN'S IV TRIGGER HAPPY</t>
  </si>
  <si>
    <t>TAMI ROSSI</t>
  </si>
  <si>
    <t>MARIAH KEULER#</t>
  </si>
  <si>
    <t># - Nonmember</t>
  </si>
  <si>
    <t>GENESIS ODYSSEY</t>
  </si>
  <si>
    <t>MS JOSIE TAYLOR</t>
  </si>
  <si>
    <t>BETTY TAYLOR</t>
  </si>
  <si>
    <t>MY LAST TRICK</t>
  </si>
  <si>
    <t>DIAMOND'S PRECIOUS JEWEL</t>
  </si>
  <si>
    <t>W/J WEST PLEASURE</t>
  </si>
  <si>
    <t>DM ONYX LADY</t>
  </si>
  <si>
    <t>OBSTACLE</t>
  </si>
  <si>
    <t>PLEASURE WORKING</t>
  </si>
  <si>
    <t>TIMED OBSTACLE DRIVING</t>
  </si>
  <si>
    <t>W/J ENG PLEASURE</t>
  </si>
  <si>
    <t>DRIVING</t>
  </si>
  <si>
    <t>TRYING MY PATIENCE</t>
  </si>
  <si>
    <t>CLIFF LUNDGREN</t>
  </si>
  <si>
    <t>Rylee Duncan</t>
  </si>
  <si>
    <t>Jillian Barr</t>
  </si>
  <si>
    <t>JILLIAN BARR</t>
  </si>
  <si>
    <t>SHANE FAIRBANKS</t>
  </si>
  <si>
    <t xml:space="preserve"> JACKS 2 &amp; UNDER</t>
  </si>
  <si>
    <t>CHROME</t>
  </si>
  <si>
    <t>MACLAIN ROSSI</t>
  </si>
  <si>
    <t>DONNA &amp; JUAN TORRES</t>
  </si>
  <si>
    <t>HALLIE BERRY</t>
  </si>
  <si>
    <t>ELIZABETH EVANS</t>
  </si>
  <si>
    <t>VICKY POWERS</t>
  </si>
  <si>
    <t>UTILITY DRIVING</t>
  </si>
  <si>
    <t>7086A</t>
  </si>
  <si>
    <t xml:space="preserve">GOLD </t>
  </si>
  <si>
    <t>W/J WESTERN PLEASURE</t>
  </si>
  <si>
    <t>NQ = Not qualified at 3 shows 
NQ3= Not qualified in 3 divisions</t>
  </si>
  <si>
    <t>NQ = NOT QUALIFIED AT 3 SHOWS</t>
  </si>
  <si>
    <t>NQ4 = NOT QUALIFIED IN 4 DIVISIONS</t>
  </si>
  <si>
    <t>NOT QUALIFIED OR DISCARDED POINTS 
ARE SHOWN IN RED</t>
  </si>
  <si>
    <t># = MULE REGISTRATION NOT TRANSFERRED</t>
  </si>
  <si>
    <t>* NON MEMBER</t>
  </si>
  <si>
    <t>BRIDLED HUNTER JUMPER</t>
  </si>
  <si>
    <t>GREEN HUNTER JUMPER</t>
  </si>
  <si>
    <t>AMATEUR WESTERN PERFORMANCE</t>
  </si>
  <si>
    <t>AMATEUR RANCH</t>
  </si>
  <si>
    <t>AMATEUR ENGLISH PERFORMANCE</t>
  </si>
  <si>
    <t>YOUTH 10 &amp; UNDER</t>
  </si>
  <si>
    <t>DRIVING/RACING</t>
  </si>
  <si>
    <t>Sbtotal</t>
  </si>
  <si>
    <t xml:space="preserve">"=" in cell on this sheet, select division subtotal and press enter </t>
  </si>
  <si>
    <t>2019 2ND YR GREEN</t>
  </si>
  <si>
    <t>2019 2ND YR</t>
  </si>
  <si>
    <t>RAFTER F BOOMER TE</t>
  </si>
  <si>
    <t>JEANNE RAEDE</t>
  </si>
  <si>
    <t>KODA CHROME</t>
  </si>
  <si>
    <t>DENIM &amp; DIAMONDS</t>
  </si>
  <si>
    <t>MARTHA HUCK</t>
  </si>
  <si>
    <t>MC KINZIE SIBLEY</t>
  </si>
  <si>
    <t>CHERYL PANOVICH</t>
  </si>
  <si>
    <t>TRAIL DRIVING</t>
  </si>
  <si>
    <t>Roman's IV April Lark</t>
  </si>
  <si>
    <t>Santana Snipes</t>
  </si>
  <si>
    <t>Koda Chrome</t>
  </si>
  <si>
    <t>Jestine Butts</t>
  </si>
  <si>
    <t>OK Keepin The Faith</t>
  </si>
  <si>
    <t>RANCH REINING</t>
  </si>
  <si>
    <t># - NOT REGISTERED</t>
  </si>
  <si>
    <t>TRENT PETERSON</t>
  </si>
  <si>
    <t xml:space="preserve">Total </t>
  </si>
  <si>
    <t>Rule 18 A 2: points must be accumulated in all 3 donkey divisions with a minimum of 5 points in each. Highest points in 5 shows will be counted, all others will be discarded. Awards will be presented to top ten donkeys. .A minimum of 5 contestants must qualify to present awards.</t>
  </si>
  <si>
    <t>A minimum of 5 contestants must qualify to present awards.</t>
  </si>
  <si>
    <t>VEDA ROSE POPE</t>
  </si>
  <si>
    <t>RFR BURRITO</t>
  </si>
  <si>
    <t>CAITLIN FIKE</t>
  </si>
  <si>
    <t>Jeanne Raede</t>
  </si>
  <si>
    <t>WATSON YOUR WALLET</t>
  </si>
  <si>
    <t>McKinzie Sibley</t>
  </si>
  <si>
    <t>PENNING</t>
  </si>
  <si>
    <t>HOOCHI GOOCHI</t>
  </si>
  <si>
    <t>DONKEYS</t>
  </si>
  <si>
    <t>UNDER 3</t>
  </si>
  <si>
    <t>DOUBLE C'S SAY WHEN</t>
  </si>
  <si>
    <t>DOUBLE C'S LOKI</t>
  </si>
  <si>
    <t>MCKINZIE SIBLEY</t>
  </si>
  <si>
    <t>*points in Donkey performance</t>
  </si>
  <si>
    <t>NO MESSIN WITH STETSON</t>
  </si>
  <si>
    <t>JASON SIBLEY</t>
  </si>
  <si>
    <t>My Maggie</t>
  </si>
  <si>
    <t>Michelle Kern</t>
  </si>
  <si>
    <t>MY MAGGIE</t>
  </si>
  <si>
    <t>MICHELLE KERN</t>
  </si>
  <si>
    <t>7399A</t>
  </si>
  <si>
    <t>OK KEEPIN THE FAITH</t>
  </si>
  <si>
    <t>RANCHN REINING</t>
  </si>
  <si>
    <t>GOLD CNTRY</t>
  </si>
  <si>
    <t>DRIVING TIMED OB</t>
  </si>
  <si>
    <t>DRIVING REINSMANSHIP</t>
  </si>
  <si>
    <t>FINAL TOTAL</t>
  </si>
  <si>
    <t>Placing</t>
  </si>
  <si>
    <t>FINAL</t>
  </si>
  <si>
    <t>SUBTOTAL</t>
  </si>
  <si>
    <t>NQ = NOT QUALIFIED</t>
  </si>
  <si>
    <t>** not a member</t>
  </si>
  <si>
    <t>2021 AMA POINTS</t>
  </si>
  <si>
    <t>CHAMPION MULE 2021</t>
  </si>
  <si>
    <t>`</t>
  </si>
  <si>
    <t>AMA Points</t>
  </si>
  <si>
    <t># of mules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</si>
  <si>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</si>
  <si>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</si>
  <si>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</si>
  <si>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</si>
  <si>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</si>
  <si>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</si>
  <si>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</si>
  <si>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</si>
  <si>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</si>
  <si>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</si>
  <si>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4-5</t>
  </si>
  <si>
    <t>6-10</t>
  </si>
  <si>
    <t>11-15</t>
  </si>
  <si>
    <t>15-20</t>
  </si>
  <si>
    <t>21 &amp; over</t>
  </si>
  <si>
    <t>RFR FANCY</t>
  </si>
  <si>
    <t>PEND</t>
  </si>
  <si>
    <t>Putcha War Paint On</t>
  </si>
  <si>
    <t>Jane Andreotti</t>
  </si>
  <si>
    <t>YRLG</t>
  </si>
  <si>
    <t>SK SOMETHIN 'BOUT MARY KAYE</t>
  </si>
  <si>
    <t>ALL OUT OF TRICKS</t>
  </si>
  <si>
    <t>NATALIE HILL</t>
  </si>
  <si>
    <t>TRICKS IMPRESSIVE JON</t>
  </si>
  <si>
    <t>ROMAN IV'S FINAL EDITION</t>
  </si>
  <si>
    <t>KATHY ROHDE</t>
  </si>
  <si>
    <t>PUTCHA WAR PAINT ON</t>
  </si>
  <si>
    <t>JANE ANDREOTTI</t>
  </si>
  <si>
    <t>7371A</t>
  </si>
  <si>
    <t>ROMAN'S IV APRIL LARK</t>
  </si>
  <si>
    <t>KATIE WALLACE</t>
  </si>
  <si>
    <t>7430A</t>
  </si>
  <si>
    <t>6018A</t>
  </si>
  <si>
    <t>OREO</t>
  </si>
  <si>
    <t>CUSTOM CHROME</t>
  </si>
  <si>
    <t>7245A</t>
  </si>
  <si>
    <t>LVF CRUISIN TO THE RHYTHM</t>
  </si>
  <si>
    <t>CINDY MALLORY</t>
  </si>
  <si>
    <t>HOLLYWOOD COWBOY</t>
  </si>
  <si>
    <t>ELCEY SCHROTH CARY</t>
  </si>
  <si>
    <t>ARCO GOT A SECRET</t>
  </si>
  <si>
    <t>HALLE BERRY</t>
  </si>
  <si>
    <t>JENNA DUNCAN</t>
  </si>
  <si>
    <t>7480A</t>
  </si>
  <si>
    <t>Rylee Duncan*</t>
  </si>
  <si>
    <t>7173A</t>
  </si>
  <si>
    <t>JIM BRUMIFELD</t>
  </si>
  <si>
    <t>HUNTER/JUMPER</t>
  </si>
  <si>
    <t>HUNTER/JUMP</t>
  </si>
  <si>
    <t>CHARLIE'S ANGEL</t>
  </si>
  <si>
    <t>ZACH MONTGOMERY</t>
  </si>
  <si>
    <t>GENERAL ELECTRICK</t>
  </si>
  <si>
    <t>Judy Baker</t>
  </si>
  <si>
    <t>JUDY BAKER</t>
  </si>
  <si>
    <t>TRICKY DICKY</t>
  </si>
  <si>
    <t>JERRY BAKER</t>
  </si>
  <si>
    <t>GEORGE STRAIGHT</t>
  </si>
  <si>
    <t>DILLON BAKER</t>
  </si>
  <si>
    <t>CLYDES BRINGIN IT TO YA</t>
  </si>
  <si>
    <t>CAROLYN SCHROTH</t>
  </si>
  <si>
    <t>RC'S FANCY LITTLE JUNE BUG</t>
  </si>
  <si>
    <t>ROBIN CHARTIER</t>
  </si>
  <si>
    <t>7457A</t>
  </si>
  <si>
    <t>7477A</t>
  </si>
  <si>
    <t>GOOSE</t>
  </si>
  <si>
    <t>DOUBLE C'S SUNRISE</t>
  </si>
  <si>
    <t>RYLEE DUNCAN</t>
  </si>
  <si>
    <t>OK Queen of Hearts</t>
  </si>
  <si>
    <t>Heart B Just Sawyer</t>
  </si>
  <si>
    <t>Chris Caron</t>
  </si>
  <si>
    <t>Bar JF Red Ticket</t>
  </si>
  <si>
    <t>Becky Sanders</t>
  </si>
  <si>
    <t>OK QUEEN OF HEARTS</t>
  </si>
  <si>
    <t>BRANDY PAYER</t>
  </si>
  <si>
    <t>BECKY SANDERS</t>
  </si>
  <si>
    <t>BAR JF RED TICKET</t>
  </si>
  <si>
    <t>DRIVING TURNOUT</t>
  </si>
  <si>
    <t>DRIVING UTILITY</t>
  </si>
  <si>
    <t>DRIVING GAMBLER'S CHOICE</t>
  </si>
  <si>
    <t>DRIVING PLEASURE WORKING</t>
  </si>
  <si>
    <t>HANDSOME O'HENRY</t>
  </si>
  <si>
    <t xml:space="preserve">HAYLEY SAGE </t>
  </si>
  <si>
    <t xml:space="preserve">CUSTOM CHROME     </t>
  </si>
  <si>
    <t>E'NOLA KANOLA</t>
  </si>
  <si>
    <t>MIA SIBLEY</t>
  </si>
  <si>
    <t>JAN JOHNSON</t>
  </si>
  <si>
    <t>B;OSSOM</t>
  </si>
  <si>
    <t>GREYSTONE'S SILHOUETTE</t>
  </si>
  <si>
    <t>AMY MCLEAN</t>
  </si>
  <si>
    <t>HALLE BERRRY</t>
  </si>
  <si>
    <t xml:space="preserve">VICKY POWERS </t>
  </si>
  <si>
    <t>83A</t>
  </si>
  <si>
    <t>OREGON FAIR</t>
  </si>
  <si>
    <t>7470A</t>
  </si>
  <si>
    <t>WARMUP HUNTERS</t>
  </si>
  <si>
    <t>FANCY LIKE</t>
  </si>
  <si>
    <t>DOUBLE C'S PALADIN</t>
  </si>
  <si>
    <t>DH MULER IN MOTION</t>
  </si>
  <si>
    <t>HEIDI SAWYER</t>
  </si>
  <si>
    <t>7400A</t>
  </si>
  <si>
    <t>BENTLEY</t>
  </si>
  <si>
    <t>TAMYE LANDIS</t>
  </si>
  <si>
    <t>KEEP ON TRUCKIN</t>
  </si>
  <si>
    <t>JULIE COUCH</t>
  </si>
  <si>
    <t>WP STAKE</t>
  </si>
  <si>
    <t>WESTERN PLEASURE STAKES</t>
  </si>
  <si>
    <t>HITCH TURNOUT</t>
  </si>
  <si>
    <t>SUPER REINSMANSHIP</t>
  </si>
  <si>
    <t>DONKEY DRESSAGE</t>
  </si>
  <si>
    <t>TRAIL  DRIVING</t>
  </si>
  <si>
    <t>YOUTH SCRAMBLE</t>
  </si>
  <si>
    <t>ERIN KIGHT</t>
  </si>
  <si>
    <t>COREY AUSTIN</t>
  </si>
  <si>
    <t xml:space="preserve">MARIAH KUELER </t>
  </si>
  <si>
    <t>TIM PHILLIPS</t>
  </si>
  <si>
    <t>NQ</t>
  </si>
  <si>
    <t>OK MIDNIGHT SPECIAL</t>
  </si>
  <si>
    <t>SHIELDS/WALLACE</t>
  </si>
  <si>
    <t>RPR LUCKY SEVEN</t>
  </si>
  <si>
    <t>7499A</t>
  </si>
  <si>
    <t>RFR LUCKY SEVEN</t>
  </si>
  <si>
    <t>PLEASSURE DRIVING TURNOUT</t>
  </si>
  <si>
    <t xml:space="preserve">MICHELLE KERN </t>
  </si>
  <si>
    <t>1 qualified for championship, requirement is a minimum of 5 must qualify to present a saddle</t>
  </si>
  <si>
    <t xml:space="preserve">Rule 18 A 1: points must be accumulated in 3 divisions with a minimum of 10 points in each. </t>
  </si>
  <si>
    <t xml:space="preserve">Points in all shows will be counted, If a mule competes in more than 3 divisions, </t>
  </si>
  <si>
    <t>only points from the highest 3 will count. Awards will be presented to the top ten mules .</t>
  </si>
  <si>
    <t>2021 2 YEAR OLDS</t>
  </si>
  <si>
    <t>BRANDI PAYET</t>
  </si>
  <si>
    <t>REBECCA RAEDE</t>
  </si>
  <si>
    <t>2022 PRE GREEN</t>
  </si>
  <si>
    <t>2022 AMA POINTS</t>
  </si>
  <si>
    <t>2022 ALL AROUND YOUTH CHAMPION</t>
  </si>
  <si>
    <t>2022 ALL AROUND AMATEUR</t>
  </si>
  <si>
    <t>2022 ALL AROUND TOP TEN DONKEY CHAMPION</t>
  </si>
  <si>
    <t>2022 ALL AROUND TOP TEN CHAMPION MULES</t>
  </si>
  <si>
    <t>MARIAH KUELER</t>
  </si>
  <si>
    <t>KLARA GREENE</t>
  </si>
  <si>
    <t>JESTINE FIKE</t>
  </si>
  <si>
    <t>NON-PRO WALK/JOG</t>
  </si>
  <si>
    <t>Open to Youth and Amateurs</t>
  </si>
  <si>
    <t>AMATEUR WALK/JOG DONKEY</t>
  </si>
  <si>
    <t>TESORO'S SPOTTED DUKE</t>
  </si>
  <si>
    <t>AVERY AZEDVEDO</t>
  </si>
  <si>
    <t>7539A</t>
  </si>
  <si>
    <t>ELISE MCMASTERS</t>
  </si>
  <si>
    <t>7547A</t>
  </si>
  <si>
    <t>BACKWOOD'S BARBIE</t>
  </si>
  <si>
    <t>VIVIAN</t>
  </si>
  <si>
    <t>5816A</t>
  </si>
  <si>
    <t>7252A</t>
  </si>
  <si>
    <t>2 YR</t>
  </si>
  <si>
    <t>Sonny Boy</t>
  </si>
  <si>
    <t>Cliff Lindgren</t>
  </si>
  <si>
    <t>NO #</t>
  </si>
  <si>
    <t>TESORNO'S SPOTTED DUKE</t>
  </si>
  <si>
    <t>AVERY AZEVEDO</t>
  </si>
  <si>
    <t>DRIVING UTILITY TRAIL</t>
  </si>
  <si>
    <t>BLOSSSOM</t>
  </si>
  <si>
    <t>HUNTER JUMPER</t>
  </si>
  <si>
    <t>PRISSY</t>
  </si>
  <si>
    <t>TAYLOR BANKS</t>
  </si>
  <si>
    <t>HALEY SAGE</t>
  </si>
  <si>
    <t>DIXIE CHICK</t>
  </si>
  <si>
    <t>MARK MALLORY</t>
  </si>
  <si>
    <t>LVF CRUIZIN TO THE RHTHYM</t>
  </si>
  <si>
    <t>WEST PL SWEEPSTAKES</t>
  </si>
  <si>
    <t>JB BROWN</t>
  </si>
  <si>
    <t>ELI'S DOLLY</t>
  </si>
  <si>
    <t>TOM CAT'S RASCAL</t>
  </si>
  <si>
    <t>MAC &amp; MINNIE</t>
  </si>
  <si>
    <t>3191/3192</t>
  </si>
  <si>
    <t>GAMBLER'S CHOICE DRIVING</t>
  </si>
  <si>
    <t>TESNORNO'S SPOTTED DUKE</t>
  </si>
  <si>
    <t>7332A</t>
  </si>
  <si>
    <t>7377A</t>
  </si>
  <si>
    <t>Luther's Too Super</t>
  </si>
  <si>
    <t>Actions Playbunny</t>
  </si>
  <si>
    <t>CHRIS CARON</t>
  </si>
  <si>
    <t>DM GLORIOUS MOONSHINE</t>
  </si>
  <si>
    <t>ENGLISH PL SWEEPSTAKES</t>
  </si>
  <si>
    <t>MCKENZIE SIBLEY</t>
  </si>
  <si>
    <t>ENOLA K'NOLA</t>
  </si>
  <si>
    <t>WATSON IN YOUR WALLET</t>
  </si>
  <si>
    <t>WSMDS</t>
  </si>
  <si>
    <t>MV BEN'S DIXIE DELL</t>
  </si>
  <si>
    <t>TESSA WALKINSHAW</t>
  </si>
  <si>
    <t>7564A</t>
  </si>
  <si>
    <t>FIFTY SHADES OF FOXY</t>
  </si>
  <si>
    <t>KIMBERLY HUCKABY</t>
  </si>
  <si>
    <t>7557A</t>
  </si>
  <si>
    <t>LILAC LADY</t>
  </si>
  <si>
    <t>MARK MATTOX</t>
  </si>
  <si>
    <t>7319A</t>
  </si>
  <si>
    <t>SONNY'S BOSS MAN</t>
  </si>
  <si>
    <t>PEGGY KNIGHT</t>
  </si>
  <si>
    <t>TABITHA HOLLAND</t>
  </si>
  <si>
    <t>WALKINSHAW</t>
  </si>
  <si>
    <t>A BIT SALTY</t>
  </si>
  <si>
    <t>BOBBI MICKEY</t>
  </si>
  <si>
    <t>BOBBI MICKY</t>
  </si>
  <si>
    <t>RED DESERT HIGHWAYMAN</t>
  </si>
  <si>
    <t>COLBY NEWNHAM</t>
  </si>
  <si>
    <t>COLBY NEWNHAN</t>
  </si>
  <si>
    <t>GENERAL ELECTRICK*</t>
  </si>
  <si>
    <t>JENNETS/GELDINGS 3YR+</t>
  </si>
  <si>
    <t>JENNETS/2 &amp; UNDER</t>
  </si>
  <si>
    <t>Miss Jody Ruth</t>
  </si>
  <si>
    <t>FAULT &amp; OUT</t>
  </si>
  <si>
    <t>PISTOLS AND POSIES</t>
  </si>
  <si>
    <t>DAN &amp; TABITHA HOLLAND</t>
  </si>
  <si>
    <t>MISS JODY RUTH</t>
  </si>
  <si>
    <t>KELLIE MOORE</t>
  </si>
  <si>
    <t>GOOSE THE KENTUCKY DUN</t>
  </si>
  <si>
    <t>BETTY RAYLOR</t>
  </si>
  <si>
    <t>DIAMOND ROULETTE</t>
  </si>
  <si>
    <t>LESLIE TRONCALE</t>
  </si>
  <si>
    <t>OBSTACLES</t>
  </si>
  <si>
    <t xml:space="preserve">MISS FIT* </t>
  </si>
  <si>
    <t>* REG NAME = DEVILSIHLY MISS FIT</t>
  </si>
  <si>
    <t>OM FROSTED MOCHA</t>
  </si>
  <si>
    <t>MERLINS MYSTERIOUS MOLLY</t>
  </si>
  <si>
    <t>JIM PORTER</t>
  </si>
  <si>
    <t>MYSTERY</t>
  </si>
  <si>
    <t>JESSICA HAYMAN</t>
  </si>
  <si>
    <t>JIM PORTER/JESSICA HAYMAN</t>
  </si>
  <si>
    <t>MANDY &amp; SANDY</t>
  </si>
  <si>
    <t>3210/3209</t>
  </si>
  <si>
    <t>ZETA</t>
  </si>
  <si>
    <t>MONIQUE GILLESPIE</t>
  </si>
  <si>
    <t>DM HOPE ANA PRAYER</t>
  </si>
  <si>
    <t>MERLIN'S MYSTERIOUS MOLLY</t>
  </si>
  <si>
    <t>CLYDES BRINGIN IT TO YA/DM HOPE ANA PRAYER</t>
  </si>
  <si>
    <t>DM DIAMONDS &amp; RUBIES</t>
  </si>
  <si>
    <t>CLUADIA STEVENS</t>
  </si>
  <si>
    <t>WP SWEEPSTAKES</t>
  </si>
  <si>
    <t>EMILY BRMAN</t>
  </si>
  <si>
    <t>EMILY BERMAN</t>
  </si>
  <si>
    <t>LUTHER'S TOO SUPER/DOLLY'S TOO ROWDY</t>
  </si>
  <si>
    <t>VEDA ROE POPE</t>
  </si>
  <si>
    <t>GC</t>
  </si>
  <si>
    <t>GC DRIVING</t>
  </si>
  <si>
    <t>MICHELE CHICO</t>
  </si>
  <si>
    <t>Amy Mclean</t>
  </si>
  <si>
    <t>Meerlin's Mysterious Molly</t>
  </si>
  <si>
    <t>Spring Canyon MM</t>
  </si>
  <si>
    <t>EP SWEEPSTAKES</t>
  </si>
  <si>
    <t>SPRING CANYON MM</t>
  </si>
  <si>
    <t>CLYDE'S BRINGIN IT TO YA/DM HOPE ANA PRAYER</t>
  </si>
  <si>
    <t>AVERY AXEVEDO</t>
  </si>
  <si>
    <t>DM LADY'S BLUE DIAMOND</t>
  </si>
  <si>
    <t>ANNA BAGLIONE</t>
  </si>
  <si>
    <t xml:space="preserve"> qualified for championship, requirement is a minimum of 5 must qualify to present a saddle</t>
  </si>
  <si>
    <t>*</t>
  </si>
  <si>
    <r>
      <t xml:space="preserve">Rule 18 A 2: points must be accumulated in all 3 amateur divisions with a minimum of 5 points in each. Awards will be presented to top ten amateurs </t>
    </r>
    <r>
      <rPr>
        <b/>
        <i/>
        <sz val="11"/>
        <color rgb="FFC00000"/>
        <rFont val="Arial"/>
        <family val="2"/>
      </rPr>
      <t>.A minimum of 5 contestants must qualify to present awards</t>
    </r>
    <r>
      <rPr>
        <i/>
        <sz val="11"/>
        <color rgb="FFC00000"/>
        <rFont val="Arial"/>
        <family val="2"/>
      </rPr>
      <t>.</t>
    </r>
  </si>
  <si>
    <t>LUTHERS TOO SUPER/DOLLY'S TOO ROWDY</t>
  </si>
  <si>
    <t>*Second donkey allowed due to injury/death or original donkey</t>
  </si>
  <si>
    <t>*Second mule allowed due to injury/death of original mule</t>
  </si>
  <si>
    <t>Grren Yr</t>
  </si>
  <si>
    <t>VIVIEN</t>
  </si>
  <si>
    <t>*NQ</t>
  </si>
  <si>
    <r>
      <t xml:space="preserve">Rule 18 A 2: points must be accumulated in 3 of the 4 youth divisions with a minimum of 5 points in each. . Awards will be presented to top ten youths.  </t>
    </r>
    <r>
      <rPr>
        <b/>
        <i/>
        <sz val="11"/>
        <color rgb="FFC00000"/>
        <rFont val="Arial"/>
        <family val="2"/>
      </rPr>
      <t>A minimum of 5 contestants must qualify to award a saddle.</t>
    </r>
  </si>
  <si>
    <t>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</si>
</sst>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7" x14ac:knownFonts="1">
    <font>
      <sz val="10"/>
      <name val="Arial"/>
    </font>
    <font>
      <b/>
      <sz val="14"/>
      <name val="Arial"/>
      <family val="2"/>
    </font>
    <font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sz val="10"/>
      <name val="Arial"/>
      <family val="2"/>
    </font>
    <font>
      <b/>
      <sz val="11"/>
      <name val="Palatino Linotype"/>
      <family val="1"/>
    </font>
    <font>
      <b/>
      <sz val="11"/>
      <name val="Arial"/>
      <family val="2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b/>
      <sz val="18"/>
      <name val="Palatino Linotype"/>
      <family val="1"/>
    </font>
    <font>
      <b/>
      <sz val="18"/>
      <name val="Arial"/>
      <family val="2"/>
    </font>
    <font>
      <sz val="11"/>
      <name val="Palatino Linotype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8"/>
      <name val="Arial Narrow"/>
      <family val="2"/>
    </font>
    <font>
      <b/>
      <sz val="16"/>
      <name val="Arial"/>
      <family val="2"/>
    </font>
    <font>
      <b/>
      <sz val="16"/>
      <name val="Arial Narrow"/>
      <family val="2"/>
    </font>
    <font>
      <b/>
      <sz val="12"/>
      <color theme="9" tint="0.79998168889431442"/>
      <name val="Arial"/>
      <family val="2"/>
    </font>
    <font>
      <sz val="10"/>
      <color rgb="FF0070C0"/>
      <name val="Palatino Linotype"/>
      <family val="1"/>
    </font>
    <font>
      <b/>
      <sz val="10"/>
      <color rgb="FF0070C0"/>
      <name val="Palatino Linotype"/>
      <family val="1"/>
    </font>
    <font>
      <b/>
      <sz val="18"/>
      <color rgb="FF0070C0"/>
      <name val="Palatino Linotype"/>
      <family val="1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Palatino Linotype"/>
      <family val="1"/>
    </font>
    <font>
      <sz val="12"/>
      <color rgb="FF0070C0"/>
      <name val="Palatino Linotype"/>
      <family val="1"/>
    </font>
    <font>
      <b/>
      <sz val="18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C00000"/>
      <name val="Palatino Linotype"/>
      <family val="1"/>
    </font>
    <font>
      <b/>
      <sz val="10"/>
      <color rgb="FFC00000"/>
      <name val="Palatino Linotype"/>
      <family val="1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Palatino Linotype"/>
      <family val="1"/>
    </font>
    <font>
      <sz val="12"/>
      <color rgb="FFC00000"/>
      <name val="Palatino Linotype"/>
      <family val="1"/>
    </font>
    <font>
      <sz val="10"/>
      <color rgb="FFFF0000"/>
      <name val="Palatino Linotype"/>
      <family val="1"/>
    </font>
    <font>
      <b/>
      <sz val="12"/>
      <color rgb="FFFF0000"/>
      <name val="Palatino Linotype"/>
      <family val="1"/>
    </font>
    <font>
      <b/>
      <sz val="10"/>
      <color rgb="FFFF0000"/>
      <name val="Palatino Linotype"/>
      <family val="1"/>
    </font>
    <font>
      <i/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Arial Black"/>
      <family val="2"/>
    </font>
    <font>
      <b/>
      <sz val="11"/>
      <color rgb="FFC00000"/>
      <name val="Arial"/>
      <family val="2"/>
    </font>
    <font>
      <sz val="10"/>
      <color rgb="FFC00000"/>
      <name val="Arial Narrow"/>
      <family val="2"/>
    </font>
    <font>
      <b/>
      <sz val="10"/>
      <color rgb="FFC00000"/>
      <name val="Arial Narrow"/>
      <family val="2"/>
    </font>
    <font>
      <b/>
      <i/>
      <sz val="11"/>
      <color rgb="FFC00000"/>
      <name val="Arial"/>
      <family val="2"/>
    </font>
    <font>
      <i/>
      <sz val="11"/>
      <color rgb="FFC00000"/>
      <name val="Arial"/>
      <family val="2"/>
    </font>
    <font>
      <b/>
      <sz val="12"/>
      <name val="Arial Narrow"/>
      <family val="2"/>
    </font>
    <font>
      <u/>
      <sz val="10"/>
      <color theme="10"/>
      <name val="Arial"/>
      <family val="2"/>
    </font>
    <font>
      <sz val="10"/>
      <color rgb="FF00B050"/>
      <name val="Palatino Linotype"/>
      <family val="1"/>
    </font>
    <font>
      <sz val="12"/>
      <color rgb="FFFF0000"/>
      <name val="Palatino Linotype"/>
      <family val="1"/>
    </font>
    <font>
      <b/>
      <sz val="12"/>
      <color rgb="FFEDE4F1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EDE4F1"/>
      <name val="Arial"/>
      <family val="2"/>
    </font>
    <font>
      <sz val="12"/>
      <color theme="9" tint="0.7999816888943144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E1E0E2"/>
        <bgColor rgb="FF000000"/>
      </patternFill>
    </fill>
    <fill>
      <patternFill patternType="solid">
        <fgColor rgb="FFB2F0FC"/>
        <bgColor indexed="64"/>
      </patternFill>
    </fill>
    <fill>
      <patternFill patternType="solid">
        <fgColor rgb="FFB2F0F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79998168889431442"/>
        <bgColor rgb="FF000000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0.59999389629810485"/>
        <bgColor rgb="FF000000"/>
      </patternFill>
    </fill>
    <fill>
      <patternFill patternType="solid">
        <fgColor rgb="FFEAE7ED"/>
        <bgColor rgb="FF000000"/>
      </patternFill>
    </fill>
    <fill>
      <patternFill patternType="solid">
        <fgColor rgb="FFEDE4F1"/>
        <bgColor rgb="FF000000"/>
      </patternFill>
    </fill>
    <fill>
      <patternFill patternType="solid">
        <fgColor rgb="FFF4F3F5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ACAE3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8" fillId="0" borderId="0">
      <alignment horizontal="left"/>
    </xf>
    <xf numFmtId="0" fontId="69" fillId="0" borderId="0" applyNumberFormat="0" applyFill="0" applyBorder="0" applyAlignment="0" applyProtection="0"/>
  </cellStyleXfs>
  <cellXfs count="16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textRotation="90"/>
    </xf>
    <xf numFmtId="0" fontId="3" fillId="7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9" borderId="1" xfId="0" applyFont="1" applyFill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6" borderId="3" xfId="0" applyFont="1" applyFill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4" fillId="0" borderId="1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0" borderId="1" xfId="0" applyBorder="1"/>
    <xf numFmtId="0" fontId="0" fillId="9" borderId="1" xfId="0" applyFill="1" applyBorder="1"/>
    <xf numFmtId="0" fontId="0" fillId="2" borderId="1" xfId="0" applyFill="1" applyBorder="1"/>
    <xf numFmtId="0" fontId="0" fillId="3" borderId="1" xfId="0" applyFill="1" applyBorder="1"/>
    <xf numFmtId="0" fontId="4" fillId="0" borderId="5" xfId="0" applyFont="1" applyBorder="1"/>
    <xf numFmtId="0" fontId="4" fillId="0" borderId="6" xfId="0" applyFont="1" applyBorder="1"/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9" fillId="0" borderId="6" xfId="0" applyFont="1" applyBorder="1"/>
    <xf numFmtId="0" fontId="9" fillId="0" borderId="1" xfId="0" applyFont="1" applyBorder="1"/>
    <xf numFmtId="0" fontId="10" fillId="0" borderId="6" xfId="0" applyFont="1" applyBorder="1"/>
    <xf numFmtId="0" fontId="11" fillId="0" borderId="6" xfId="0" applyFont="1" applyBorder="1"/>
    <xf numFmtId="0" fontId="4" fillId="0" borderId="0" xfId="0" applyFont="1"/>
    <xf numFmtId="11" fontId="0" fillId="0" borderId="0" xfId="0" applyNumberForma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" xfId="0" applyFont="1" applyBorder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textRotation="90"/>
    </xf>
    <xf numFmtId="0" fontId="14" fillId="0" borderId="2" xfId="0" applyFont="1" applyBorder="1" applyAlignment="1">
      <alignment horizontal="center" textRotation="90"/>
    </xf>
    <xf numFmtId="0" fontId="13" fillId="0" borderId="4" xfId="0" applyFont="1" applyBorder="1"/>
    <xf numFmtId="0" fontId="13" fillId="0" borderId="6" xfId="0" applyFont="1" applyBorder="1"/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8" xfId="0" applyFont="1" applyBorder="1"/>
    <xf numFmtId="0" fontId="13" fillId="10" borderId="0" xfId="0" applyFont="1" applyFill="1"/>
    <xf numFmtId="0" fontId="13" fillId="11" borderId="0" xfId="0" applyFont="1" applyFill="1"/>
    <xf numFmtId="0" fontId="14" fillId="10" borderId="0" xfId="0" applyFont="1" applyFill="1" applyAlignment="1">
      <alignment horizontal="center"/>
    </xf>
    <xf numFmtId="0" fontId="13" fillId="0" borderId="8" xfId="0" applyFont="1" applyBorder="1"/>
    <xf numFmtId="0" fontId="13" fillId="0" borderId="5" xfId="0" applyFont="1" applyBorder="1"/>
    <xf numFmtId="164" fontId="13" fillId="0" borderId="0" xfId="0" applyNumberFormat="1" applyFont="1"/>
    <xf numFmtId="164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/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4" fillId="0" borderId="2" xfId="0" applyFon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13" fillId="0" borderId="0" xfId="0" applyNumberFormat="1" applyFont="1" applyAlignment="1">
      <alignment horizontal="right"/>
    </xf>
    <xf numFmtId="0" fontId="13" fillId="7" borderId="0" xfId="0" applyFont="1" applyFill="1"/>
    <xf numFmtId="0" fontId="14" fillId="12" borderId="1" xfId="0" applyFont="1" applyFill="1" applyBorder="1"/>
    <xf numFmtId="0" fontId="3" fillId="0" borderId="1" xfId="0" applyFont="1" applyBorder="1" applyAlignment="1">
      <alignment horizontal="center"/>
    </xf>
    <xf numFmtId="0" fontId="13" fillId="0" borderId="10" xfId="0" applyFont="1" applyBorder="1"/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3" fillId="13" borderId="0" xfId="0" applyFont="1" applyFill="1"/>
    <xf numFmtId="0" fontId="9" fillId="0" borderId="0" xfId="0" applyFont="1"/>
    <xf numFmtId="0" fontId="14" fillId="0" borderId="1" xfId="0" applyFont="1" applyBorder="1" applyAlignment="1">
      <alignment textRotation="90"/>
    </xf>
    <xf numFmtId="0" fontId="14" fillId="0" borderId="1" xfId="0" applyFont="1" applyBorder="1"/>
    <xf numFmtId="0" fontId="13" fillId="0" borderId="7" xfId="0" applyFont="1" applyBorder="1"/>
    <xf numFmtId="0" fontId="3" fillId="10" borderId="1" xfId="0" applyFont="1" applyFill="1" applyBorder="1" applyAlignment="1">
      <alignment horizontal="center" textRotation="90"/>
    </xf>
    <xf numFmtId="0" fontId="17" fillId="0" borderId="1" xfId="0" applyFont="1" applyBorder="1"/>
    <xf numFmtId="164" fontId="14" fillId="0" borderId="1" xfId="0" applyNumberFormat="1" applyFont="1" applyBorder="1"/>
    <xf numFmtId="0" fontId="15" fillId="0" borderId="1" xfId="0" applyFont="1" applyBorder="1" applyAlignment="1">
      <alignment textRotation="90"/>
    </xf>
    <xf numFmtId="0" fontId="13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 textRotation="90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textRotation="90"/>
    </xf>
    <xf numFmtId="0" fontId="15" fillId="0" borderId="1" xfId="0" applyFont="1" applyBorder="1"/>
    <xf numFmtId="164" fontId="14" fillId="0" borderId="1" xfId="0" applyNumberFormat="1" applyFont="1" applyBorder="1" applyAlignment="1">
      <alignment horizontal="center" textRotation="90"/>
    </xf>
    <xf numFmtId="0" fontId="13" fillId="0" borderId="1" xfId="0" applyFont="1" applyBorder="1" applyAlignment="1">
      <alignment horizontal="right"/>
    </xf>
    <xf numFmtId="0" fontId="13" fillId="0" borderId="11" xfId="0" applyFont="1" applyBorder="1"/>
    <xf numFmtId="0" fontId="13" fillId="0" borderId="7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4" fillId="14" borderId="1" xfId="0" applyFont="1" applyFill="1" applyBorder="1" applyAlignment="1">
      <alignment horizontal="center" textRotation="90"/>
    </xf>
    <xf numFmtId="0" fontId="14" fillId="16" borderId="1" xfId="0" applyFont="1" applyFill="1" applyBorder="1" applyAlignment="1">
      <alignment horizontal="center" textRotation="90"/>
    </xf>
    <xf numFmtId="0" fontId="13" fillId="16" borderId="1" xfId="0" applyFont="1" applyFill="1" applyBorder="1"/>
    <xf numFmtId="0" fontId="3" fillId="14" borderId="1" xfId="0" applyFont="1" applyFill="1" applyBorder="1" applyAlignment="1">
      <alignment horizontal="center" textRotation="90"/>
    </xf>
    <xf numFmtId="0" fontId="0" fillId="14" borderId="1" xfId="0" applyFill="1" applyBorder="1"/>
    <xf numFmtId="0" fontId="4" fillId="14" borderId="1" xfId="0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 textRotation="90"/>
    </xf>
    <xf numFmtId="0" fontId="13" fillId="18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 textRotation="90"/>
    </xf>
    <xf numFmtId="0" fontId="13" fillId="17" borderId="1" xfId="0" applyFont="1" applyFill="1" applyBorder="1"/>
    <xf numFmtId="0" fontId="13" fillId="17" borderId="8" xfId="0" applyFont="1" applyFill="1" applyBorder="1" applyAlignment="1">
      <alignment horizontal="center" textRotation="90"/>
    </xf>
    <xf numFmtId="0" fontId="13" fillId="17" borderId="1" xfId="0" applyFont="1" applyFill="1" applyBorder="1" applyAlignment="1">
      <alignment horizontal="center" textRotation="90"/>
    </xf>
    <xf numFmtId="0" fontId="14" fillId="17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 textRotation="90"/>
    </xf>
    <xf numFmtId="0" fontId="14" fillId="17" borderId="8" xfId="0" applyFont="1" applyFill="1" applyBorder="1" applyAlignment="1">
      <alignment horizontal="center"/>
    </xf>
    <xf numFmtId="0" fontId="13" fillId="17" borderId="5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 textRotation="90"/>
    </xf>
    <xf numFmtId="0" fontId="3" fillId="17" borderId="1" xfId="0" applyFont="1" applyFill="1" applyBorder="1" applyAlignment="1">
      <alignment horizontal="center"/>
    </xf>
    <xf numFmtId="0" fontId="3" fillId="17" borderId="3" xfId="0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0" fontId="3" fillId="17" borderId="3" xfId="0" applyFont="1" applyFill="1" applyBorder="1" applyAlignment="1">
      <alignment horizontal="center" textRotation="90"/>
    </xf>
    <xf numFmtId="0" fontId="4" fillId="17" borderId="3" xfId="0" applyFont="1" applyFill="1" applyBorder="1"/>
    <xf numFmtId="16" fontId="14" fillId="0" borderId="0" xfId="0" applyNumberFormat="1" applyFont="1" applyAlignment="1">
      <alignment horizontal="left"/>
    </xf>
    <xf numFmtId="16" fontId="14" fillId="0" borderId="1" xfId="0" applyNumberFormat="1" applyFont="1" applyBorder="1" applyAlignment="1">
      <alignment horizontal="left"/>
    </xf>
    <xf numFmtId="0" fontId="13" fillId="17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9" fillId="0" borderId="7" xfId="0" applyFont="1" applyBorder="1"/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wrapText="1"/>
    </xf>
    <xf numFmtId="0" fontId="21" fillId="0" borderId="0" xfId="0" applyFont="1"/>
    <xf numFmtId="0" fontId="22" fillId="0" borderId="0" xfId="0" applyFont="1"/>
    <xf numFmtId="0" fontId="15" fillId="0" borderId="0" xfId="0" applyFont="1"/>
    <xf numFmtId="0" fontId="18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9" fillId="0" borderId="0" xfId="0" applyFont="1"/>
    <xf numFmtId="0" fontId="3" fillId="0" borderId="0" xfId="0" applyFont="1"/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right"/>
    </xf>
    <xf numFmtId="0" fontId="13" fillId="0" borderId="3" xfId="0" applyFont="1" applyBorder="1"/>
    <xf numFmtId="0" fontId="9" fillId="0" borderId="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5" xfId="0" applyFont="1" applyBorder="1"/>
    <xf numFmtId="0" fontId="16" fillId="0" borderId="11" xfId="0" applyFont="1" applyBorder="1"/>
    <xf numFmtId="16" fontId="1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0" fillId="17" borderId="1" xfId="0" applyFill="1" applyBorder="1"/>
    <xf numFmtId="0" fontId="19" fillId="0" borderId="0" xfId="0" applyFont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164" fontId="14" fillId="0" borderId="0" xfId="0" applyNumberFormat="1" applyFont="1"/>
    <xf numFmtId="0" fontId="9" fillId="0" borderId="5" xfId="0" applyFont="1" applyBorder="1"/>
    <xf numFmtId="0" fontId="14" fillId="18" borderId="5" xfId="0" applyFont="1" applyFill="1" applyBorder="1" applyAlignment="1">
      <alignment horizontal="center"/>
    </xf>
    <xf numFmtId="0" fontId="13" fillId="18" borderId="5" xfId="0" applyFont="1" applyFill="1" applyBorder="1" applyAlignment="1">
      <alignment horizontal="center"/>
    </xf>
    <xf numFmtId="0" fontId="14" fillId="17" borderId="3" xfId="0" applyFont="1" applyFill="1" applyBorder="1" applyAlignment="1">
      <alignment horizontal="center"/>
    </xf>
    <xf numFmtId="0" fontId="7" fillId="0" borderId="5" xfId="0" applyFont="1" applyBorder="1"/>
    <xf numFmtId="0" fontId="15" fillId="18" borderId="11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6" fillId="18" borderId="11" xfId="0" applyFont="1" applyFill="1" applyBorder="1"/>
    <xf numFmtId="0" fontId="16" fillId="0" borderId="5" xfId="0" applyFont="1" applyBorder="1" applyAlignment="1">
      <alignment horizontal="left"/>
    </xf>
    <xf numFmtId="0" fontId="0" fillId="17" borderId="1" xfId="0" applyFill="1" applyBorder="1" applyAlignment="1">
      <alignment horizontal="center"/>
    </xf>
    <xf numFmtId="0" fontId="3" fillId="18" borderId="5" xfId="0" applyFont="1" applyFill="1" applyBorder="1" applyAlignment="1">
      <alignment horizontal="center"/>
    </xf>
    <xf numFmtId="0" fontId="9" fillId="18" borderId="11" xfId="0" applyFont="1" applyFill="1" applyBorder="1"/>
    <xf numFmtId="0" fontId="4" fillId="18" borderId="5" xfId="0" applyFont="1" applyFill="1" applyBorder="1" applyAlignment="1">
      <alignment horizontal="center"/>
    </xf>
    <xf numFmtId="0" fontId="9" fillId="18" borderId="11" xfId="0" applyFont="1" applyFill="1" applyBorder="1" applyAlignment="1">
      <alignment horizontal="center"/>
    </xf>
    <xf numFmtId="0" fontId="13" fillId="18" borderId="5" xfId="0" applyFont="1" applyFill="1" applyBorder="1"/>
    <xf numFmtId="0" fontId="8" fillId="17" borderId="8" xfId="0" applyFont="1" applyFill="1" applyBorder="1" applyAlignment="1">
      <alignment horizontal="center"/>
    </xf>
    <xf numFmtId="0" fontId="9" fillId="0" borderId="11" xfId="0" applyFont="1" applyBorder="1"/>
    <xf numFmtId="0" fontId="13" fillId="0" borderId="6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7" fillId="0" borderId="0" xfId="0" applyFont="1"/>
    <xf numFmtId="0" fontId="13" fillId="0" borderId="11" xfId="0" applyFont="1" applyBorder="1" applyAlignment="1">
      <alignment horizontal="center" wrapText="1"/>
    </xf>
    <xf numFmtId="0" fontId="13" fillId="0" borderId="5" xfId="0" applyFont="1" applyBorder="1" applyAlignment="1">
      <alignment horizontal="right"/>
    </xf>
    <xf numFmtId="0" fontId="13" fillId="15" borderId="5" xfId="0" applyFont="1" applyFill="1" applyBorder="1" applyAlignment="1">
      <alignment horizontal="center" textRotation="90"/>
    </xf>
    <xf numFmtId="0" fontId="13" fillId="15" borderId="11" xfId="0" applyFont="1" applyFill="1" applyBorder="1" applyAlignment="1">
      <alignment horizontal="center" textRotation="90"/>
    </xf>
    <xf numFmtId="0" fontId="13" fillId="15" borderId="5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4" fillId="15" borderId="5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14" borderId="5" xfId="0" applyFont="1" applyFill="1" applyBorder="1" applyAlignment="1">
      <alignment horizontal="center"/>
    </xf>
    <xf numFmtId="0" fontId="4" fillId="15" borderId="8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13" fillId="0" borderId="7" xfId="0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11" xfId="0" applyFont="1" applyBorder="1"/>
    <xf numFmtId="0" fontId="7" fillId="0" borderId="8" xfId="0" applyFont="1" applyBorder="1"/>
    <xf numFmtId="0" fontId="7" fillId="0" borderId="2" xfId="0" applyFont="1" applyBorder="1"/>
    <xf numFmtId="0" fontId="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4" fillId="0" borderId="1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3" fillId="15" borderId="1" xfId="0" applyFont="1" applyFill="1" applyBorder="1" applyAlignment="1">
      <alignment horizontal="center"/>
    </xf>
    <xf numFmtId="0" fontId="23" fillId="0" borderId="0" xfId="0" applyFont="1"/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 textRotation="90"/>
    </xf>
    <xf numFmtId="0" fontId="17" fillId="17" borderId="8" xfId="0" applyFont="1" applyFill="1" applyBorder="1" applyAlignment="1">
      <alignment horizontal="center"/>
    </xf>
    <xf numFmtId="0" fontId="17" fillId="17" borderId="9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9" fillId="17" borderId="1" xfId="0" applyFont="1" applyFill="1" applyBorder="1" applyAlignment="1">
      <alignment horizontal="center"/>
    </xf>
    <xf numFmtId="0" fontId="0" fillId="0" borderId="16" xfId="0" applyBorder="1"/>
    <xf numFmtId="0" fontId="25" fillId="0" borderId="0" xfId="0" applyFont="1"/>
    <xf numFmtId="0" fontId="0" fillId="23" borderId="1" xfId="0" applyFill="1" applyBorder="1"/>
    <xf numFmtId="0" fontId="0" fillId="19" borderId="1" xfId="0" applyFill="1" applyBorder="1" applyAlignment="1">
      <alignment textRotation="90"/>
    </xf>
    <xf numFmtId="0" fontId="9" fillId="22" borderId="5" xfId="0" applyFont="1" applyFill="1" applyBorder="1" applyAlignment="1">
      <alignment textRotation="90"/>
    </xf>
    <xf numFmtId="0" fontId="9" fillId="22" borderId="11" xfId="0" applyFont="1" applyFill="1" applyBorder="1" applyAlignment="1">
      <alignment textRotation="90"/>
    </xf>
    <xf numFmtId="0" fontId="16" fillId="0" borderId="1" xfId="0" applyFont="1" applyBorder="1" applyAlignment="1">
      <alignment horizontal="left"/>
    </xf>
    <xf numFmtId="0" fontId="9" fillId="0" borderId="16" xfId="0" applyFont="1" applyBorder="1"/>
    <xf numFmtId="0" fontId="9" fillId="23" borderId="1" xfId="0" applyFont="1" applyFill="1" applyBorder="1"/>
    <xf numFmtId="0" fontId="9" fillId="0" borderId="17" xfId="0" applyFont="1" applyBorder="1"/>
    <xf numFmtId="0" fontId="17" fillId="0" borderId="0" xfId="0" applyFont="1" applyAlignment="1">
      <alignment wrapText="1"/>
    </xf>
    <xf numFmtId="0" fontId="0" fillId="23" borderId="1" xfId="0" applyFill="1" applyBorder="1" applyAlignment="1">
      <alignment horizontal="center"/>
    </xf>
    <xf numFmtId="0" fontId="0" fillId="23" borderId="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23" borderId="1" xfId="0" applyFont="1" applyFill="1" applyBorder="1" applyAlignment="1">
      <alignment horizontal="center"/>
    </xf>
    <xf numFmtId="0" fontId="9" fillId="24" borderId="1" xfId="0" applyFont="1" applyFill="1" applyBorder="1" applyAlignment="1">
      <alignment horizontal="center"/>
    </xf>
    <xf numFmtId="0" fontId="9" fillId="24" borderId="7" xfId="0" applyFont="1" applyFill="1" applyBorder="1" applyAlignment="1">
      <alignment horizontal="center"/>
    </xf>
    <xf numFmtId="0" fontId="9" fillId="24" borderId="5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24" borderId="2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23" borderId="8" xfId="0" applyFont="1" applyFill="1" applyBorder="1" applyAlignment="1">
      <alignment horizontal="center"/>
    </xf>
    <xf numFmtId="0" fontId="26" fillId="0" borderId="0" xfId="0" applyFont="1"/>
    <xf numFmtId="0" fontId="0" fillId="24" borderId="1" xfId="0" applyFill="1" applyBorder="1" applyAlignment="1">
      <alignment horizontal="center"/>
    </xf>
    <xf numFmtId="0" fontId="0" fillId="24" borderId="7" xfId="0" applyFill="1" applyBorder="1" applyAlignment="1">
      <alignment horizontal="center"/>
    </xf>
    <xf numFmtId="0" fontId="0" fillId="24" borderId="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15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7" xfId="0" applyFont="1" applyBorder="1" applyAlignment="1">
      <alignment horizontal="left" wrapText="1"/>
    </xf>
    <xf numFmtId="0" fontId="4" fillId="14" borderId="2" xfId="0" applyFont="1" applyFill="1" applyBorder="1" applyAlignment="1">
      <alignment horizontal="center"/>
    </xf>
    <xf numFmtId="0" fontId="4" fillId="14" borderId="12" xfId="0" applyFont="1" applyFill="1" applyBorder="1" applyAlignment="1">
      <alignment horizontal="center"/>
    </xf>
    <xf numFmtId="0" fontId="4" fillId="15" borderId="7" xfId="0" applyFont="1" applyFill="1" applyBorder="1" applyAlignment="1">
      <alignment horizontal="center"/>
    </xf>
    <xf numFmtId="0" fontId="4" fillId="15" borderId="14" xfId="0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 textRotation="90"/>
    </xf>
    <xf numFmtId="0" fontId="7" fillId="18" borderId="12" xfId="0" applyFont="1" applyFill="1" applyBorder="1" applyAlignment="1">
      <alignment horizontal="center" textRotation="90"/>
    </xf>
    <xf numFmtId="0" fontId="17" fillId="0" borderId="1" xfId="0" applyFont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4" fillId="14" borderId="8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16" fillId="14" borderId="1" xfId="0" applyFont="1" applyFill="1" applyBorder="1" applyAlignment="1">
      <alignment horizontal="center"/>
    </xf>
    <xf numFmtId="0" fontId="17" fillId="14" borderId="8" xfId="0" applyFont="1" applyFill="1" applyBorder="1" applyAlignment="1">
      <alignment horizontal="center"/>
    </xf>
    <xf numFmtId="0" fontId="13" fillId="0" borderId="6" xfId="0" applyFont="1" applyBorder="1" applyAlignment="1">
      <alignment wrapText="1"/>
    </xf>
    <xf numFmtId="0" fontId="28" fillId="23" borderId="1" xfId="0" applyFont="1" applyFill="1" applyBorder="1" applyAlignment="1">
      <alignment horizontal="center"/>
    </xf>
    <xf numFmtId="0" fontId="28" fillId="0" borderId="0" xfId="0" applyFont="1"/>
    <xf numFmtId="0" fontId="9" fillId="0" borderId="3" xfId="0" applyFont="1" applyBorder="1"/>
    <xf numFmtId="0" fontId="28" fillId="24" borderId="7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9" fillId="23" borderId="3" xfId="0" applyFont="1" applyFill="1" applyBorder="1" applyAlignment="1">
      <alignment horizontal="center"/>
    </xf>
    <xf numFmtId="0" fontId="9" fillId="23" borderId="9" xfId="0" applyFont="1" applyFill="1" applyBorder="1" applyAlignment="1">
      <alignment horizontal="center"/>
    </xf>
    <xf numFmtId="0" fontId="29" fillId="0" borderId="0" xfId="0" applyFont="1"/>
    <xf numFmtId="0" fontId="29" fillId="0" borderId="1" xfId="0" applyFont="1" applyBorder="1"/>
    <xf numFmtId="0" fontId="29" fillId="27" borderId="1" xfId="0" applyFont="1" applyFill="1" applyBorder="1"/>
    <xf numFmtId="0" fontId="0" fillId="27" borderId="1" xfId="0" applyFill="1" applyBorder="1"/>
    <xf numFmtId="0" fontId="29" fillId="27" borderId="3" xfId="0" applyFont="1" applyFill="1" applyBorder="1"/>
    <xf numFmtId="0" fontId="0" fillId="27" borderId="3" xfId="0" applyFill="1" applyBorder="1"/>
    <xf numFmtId="0" fontId="27" fillId="27" borderId="1" xfId="0" applyFont="1" applyFill="1" applyBorder="1"/>
    <xf numFmtId="0" fontId="32" fillId="0" borderId="0" xfId="0" applyFont="1"/>
    <xf numFmtId="0" fontId="0" fillId="0" borderId="20" xfId="0" applyBorder="1"/>
    <xf numFmtId="0" fontId="0" fillId="0" borderId="14" xfId="0" applyBorder="1"/>
    <xf numFmtId="0" fontId="0" fillId="0" borderId="12" xfId="0" applyBorder="1"/>
    <xf numFmtId="0" fontId="0" fillId="0" borderId="6" xfId="0" applyBorder="1"/>
    <xf numFmtId="0" fontId="0" fillId="0" borderId="11" xfId="0" applyBorder="1"/>
    <xf numFmtId="0" fontId="17" fillId="0" borderId="18" xfId="0" applyFont="1" applyBorder="1"/>
    <xf numFmtId="0" fontId="17" fillId="0" borderId="16" xfId="0" applyFont="1" applyBorder="1"/>
    <xf numFmtId="0" fontId="9" fillId="25" borderId="1" xfId="0" applyFont="1" applyFill="1" applyBorder="1" applyAlignment="1">
      <alignment horizontal="right"/>
    </xf>
    <xf numFmtId="0" fontId="9" fillId="25" borderId="8" xfId="0" applyFont="1" applyFill="1" applyBorder="1" applyAlignment="1">
      <alignment horizontal="right"/>
    </xf>
    <xf numFmtId="0" fontId="9" fillId="26" borderId="1" xfId="0" applyFont="1" applyFill="1" applyBorder="1" applyAlignment="1">
      <alignment horizontal="center"/>
    </xf>
    <xf numFmtId="0" fontId="9" fillId="26" borderId="8" xfId="0" applyFont="1" applyFill="1" applyBorder="1" applyAlignment="1">
      <alignment horizontal="center"/>
    </xf>
    <xf numFmtId="0" fontId="17" fillId="0" borderId="19" xfId="0" applyFont="1" applyBorder="1"/>
    <xf numFmtId="0" fontId="9" fillId="25" borderId="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17" borderId="5" xfId="0" applyFont="1" applyFill="1" applyBorder="1" applyAlignment="1">
      <alignment horizontal="center" textRotation="90"/>
    </xf>
    <xf numFmtId="0" fontId="14" fillId="17" borderId="9" xfId="0" applyFont="1" applyFill="1" applyBorder="1" applyAlignment="1">
      <alignment horizontal="center"/>
    </xf>
    <xf numFmtId="0" fontId="7" fillId="17" borderId="3" xfId="0" applyFont="1" applyFill="1" applyBorder="1" applyAlignment="1">
      <alignment horizontal="center" textRotation="90"/>
    </xf>
    <xf numFmtId="0" fontId="3" fillId="17" borderId="9" xfId="0" applyFont="1" applyFill="1" applyBorder="1" applyAlignment="1">
      <alignment horizontal="center"/>
    </xf>
    <xf numFmtId="0" fontId="15" fillId="17" borderId="3" xfId="0" applyFont="1" applyFill="1" applyBorder="1" applyAlignment="1">
      <alignment horizontal="center"/>
    </xf>
    <xf numFmtId="0" fontId="4" fillId="17" borderId="9" xfId="0" applyFont="1" applyFill="1" applyBorder="1" applyAlignment="1">
      <alignment horizontal="center"/>
    </xf>
    <xf numFmtId="0" fontId="4" fillId="17" borderId="8" xfId="0" applyFont="1" applyFill="1" applyBorder="1" applyAlignment="1">
      <alignment horizontal="center"/>
    </xf>
    <xf numFmtId="0" fontId="14" fillId="17" borderId="2" xfId="0" applyFont="1" applyFill="1" applyBorder="1" applyAlignment="1">
      <alignment horizontal="center"/>
    </xf>
    <xf numFmtId="0" fontId="29" fillId="0" borderId="5" xfId="0" applyFont="1" applyBorder="1"/>
    <xf numFmtId="0" fontId="9" fillId="19" borderId="1" xfId="0" applyFont="1" applyFill="1" applyBorder="1" applyAlignment="1">
      <alignment textRotation="90"/>
    </xf>
    <xf numFmtId="0" fontId="9" fillId="29" borderId="1" xfId="0" applyFont="1" applyFill="1" applyBorder="1" applyAlignment="1">
      <alignment horizontal="right"/>
    </xf>
    <xf numFmtId="0" fontId="9" fillId="29" borderId="5" xfId="0" applyFont="1" applyFill="1" applyBorder="1" applyAlignment="1">
      <alignment horizontal="right"/>
    </xf>
    <xf numFmtId="0" fontId="9" fillId="29" borderId="2" xfId="0" applyFont="1" applyFill="1" applyBorder="1" applyAlignment="1">
      <alignment horizontal="right"/>
    </xf>
    <xf numFmtId="0" fontId="9" fillId="0" borderId="2" xfId="0" applyFont="1" applyBorder="1"/>
    <xf numFmtId="0" fontId="29" fillId="28" borderId="1" xfId="0" applyFont="1" applyFill="1" applyBorder="1"/>
    <xf numFmtId="0" fontId="29" fillId="28" borderId="7" xfId="0" applyFont="1" applyFill="1" applyBorder="1"/>
    <xf numFmtId="0" fontId="29" fillId="28" borderId="4" xfId="0" applyFont="1" applyFill="1" applyBorder="1"/>
    <xf numFmtId="0" fontId="29" fillId="28" borderId="5" xfId="0" applyFont="1" applyFill="1" applyBorder="1"/>
    <xf numFmtId="0" fontId="29" fillId="28" borderId="11" xfId="0" applyFont="1" applyFill="1" applyBorder="1"/>
    <xf numFmtId="0" fontId="29" fillId="28" borderId="6" xfId="0" applyFont="1" applyFill="1" applyBorder="1"/>
    <xf numFmtId="0" fontId="13" fillId="0" borderId="14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7" fillId="0" borderId="9" xfId="0" applyFont="1" applyBorder="1"/>
    <xf numFmtId="0" fontId="7" fillId="0" borderId="20" xfId="0" applyFont="1" applyBorder="1"/>
    <xf numFmtId="0" fontId="7" fillId="0" borderId="10" xfId="0" applyFont="1" applyBorder="1"/>
    <xf numFmtId="0" fontId="7" fillId="0" borderId="0" xfId="0" applyFont="1"/>
    <xf numFmtId="0" fontId="7" fillId="0" borderId="12" xfId="0" applyFont="1" applyBorder="1"/>
    <xf numFmtId="0" fontId="3" fillId="27" borderId="1" xfId="0" applyFont="1" applyFill="1" applyBorder="1" applyAlignment="1">
      <alignment horizontal="center" textRotation="90"/>
    </xf>
    <xf numFmtId="0" fontId="0" fillId="27" borderId="1" xfId="0" applyFill="1" applyBorder="1" applyAlignment="1">
      <alignment horizontal="center"/>
    </xf>
    <xf numFmtId="0" fontId="27" fillId="0" borderId="0" xfId="0" applyFont="1"/>
    <xf numFmtId="0" fontId="30" fillId="0" borderId="1" xfId="0" applyFont="1" applyBorder="1"/>
    <xf numFmtId="0" fontId="30" fillId="0" borderId="13" xfId="0" applyFont="1" applyBorder="1"/>
    <xf numFmtId="0" fontId="31" fillId="0" borderId="1" xfId="0" applyFont="1" applyBorder="1"/>
    <xf numFmtId="0" fontId="28" fillId="0" borderId="9" xfId="0" applyFont="1" applyBorder="1"/>
    <xf numFmtId="0" fontId="28" fillId="0" borderId="14" xfId="0" applyFont="1" applyBorder="1"/>
    <xf numFmtId="0" fontId="28" fillId="0" borderId="13" xfId="0" applyFont="1" applyBorder="1"/>
    <xf numFmtId="0" fontId="28" fillId="0" borderId="11" xfId="0" applyFont="1" applyBorder="1"/>
    <xf numFmtId="0" fontId="35" fillId="0" borderId="0" xfId="0" applyFont="1"/>
    <xf numFmtId="0" fontId="35" fillId="23" borderId="1" xfId="0" applyFont="1" applyFill="1" applyBorder="1" applyAlignment="1">
      <alignment horizontal="center"/>
    </xf>
    <xf numFmtId="0" fontId="34" fillId="0" borderId="0" xfId="0" applyFont="1"/>
    <xf numFmtId="0" fontId="1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4" fillId="16" borderId="1" xfId="0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left"/>
    </xf>
    <xf numFmtId="0" fontId="38" fillId="0" borderId="0" xfId="1">
      <alignment horizontal="left"/>
    </xf>
    <xf numFmtId="0" fontId="16" fillId="17" borderId="1" xfId="0" applyFont="1" applyFill="1" applyBorder="1" applyAlignment="1">
      <alignment horizontal="center" textRotation="90"/>
    </xf>
    <xf numFmtId="0" fontId="16" fillId="14" borderId="1" xfId="0" applyFont="1" applyFill="1" applyBorder="1" applyAlignment="1">
      <alignment horizontal="center" textRotation="90"/>
    </xf>
    <xf numFmtId="0" fontId="16" fillId="18" borderId="1" xfId="0" applyFont="1" applyFill="1" applyBorder="1" applyAlignment="1">
      <alignment horizontal="center" textRotation="90"/>
    </xf>
    <xf numFmtId="0" fontId="4" fillId="18" borderId="5" xfId="0" applyFont="1" applyFill="1" applyBorder="1" applyAlignment="1">
      <alignment horizontal="center" textRotation="90"/>
    </xf>
    <xf numFmtId="0" fontId="4" fillId="18" borderId="11" xfId="0" applyFont="1" applyFill="1" applyBorder="1" applyAlignment="1">
      <alignment horizontal="center" textRotation="90"/>
    </xf>
    <xf numFmtId="0" fontId="4" fillId="17" borderId="1" xfId="0" applyFont="1" applyFill="1" applyBorder="1" applyAlignment="1">
      <alignment horizontal="center" textRotation="90"/>
    </xf>
    <xf numFmtId="0" fontId="4" fillId="17" borderId="5" xfId="0" applyFont="1" applyFill="1" applyBorder="1" applyAlignment="1">
      <alignment horizontal="center" textRotation="90"/>
    </xf>
    <xf numFmtId="0" fontId="4" fillId="14" borderId="1" xfId="0" applyFont="1" applyFill="1" applyBorder="1" applyAlignment="1">
      <alignment horizontal="center" textRotation="90"/>
    </xf>
    <xf numFmtId="0" fontId="4" fillId="27" borderId="1" xfId="0" applyFont="1" applyFill="1" applyBorder="1" applyAlignment="1">
      <alignment horizontal="center" textRotation="90"/>
    </xf>
    <xf numFmtId="0" fontId="9" fillId="18" borderId="1" xfId="0" applyFont="1" applyFill="1" applyBorder="1" applyAlignment="1">
      <alignment horizontal="center" textRotation="90"/>
    </xf>
    <xf numFmtId="0" fontId="9" fillId="18" borderId="7" xfId="0" applyFont="1" applyFill="1" applyBorder="1" applyAlignment="1">
      <alignment horizontal="center" textRotation="90"/>
    </xf>
    <xf numFmtId="0" fontId="9" fillId="14" borderId="1" xfId="0" applyFont="1" applyFill="1" applyBorder="1" applyAlignment="1">
      <alignment horizontal="center" textRotation="90"/>
    </xf>
    <xf numFmtId="0" fontId="9" fillId="17" borderId="1" xfId="0" applyFont="1" applyFill="1" applyBorder="1" applyAlignment="1">
      <alignment horizontal="center" textRotation="90"/>
    </xf>
    <xf numFmtId="0" fontId="9" fillId="17" borderId="3" xfId="0" applyFont="1" applyFill="1" applyBorder="1" applyAlignment="1">
      <alignment horizontal="center" textRotation="90"/>
    </xf>
    <xf numFmtId="0" fontId="13" fillId="18" borderId="1" xfId="0" applyFont="1" applyFill="1" applyBorder="1" applyAlignment="1">
      <alignment horizontal="center" textRotation="90"/>
    </xf>
    <xf numFmtId="0" fontId="13" fillId="17" borderId="2" xfId="0" applyFont="1" applyFill="1" applyBorder="1" applyAlignment="1">
      <alignment horizontal="center" textRotation="90"/>
    </xf>
    <xf numFmtId="0" fontId="13" fillId="18" borderId="7" xfId="0" applyFont="1" applyFill="1" applyBorder="1" applyAlignment="1">
      <alignment horizontal="center" textRotation="90"/>
    </xf>
    <xf numFmtId="0" fontId="13" fillId="18" borderId="5" xfId="0" applyFont="1" applyFill="1" applyBorder="1" applyAlignment="1">
      <alignment horizontal="center" textRotation="90"/>
    </xf>
    <xf numFmtId="0" fontId="4" fillId="15" borderId="5" xfId="0" applyFont="1" applyFill="1" applyBorder="1" applyAlignment="1">
      <alignment horizontal="center" textRotation="90"/>
    </xf>
    <xf numFmtId="0" fontId="4" fillId="15" borderId="11" xfId="0" applyFont="1" applyFill="1" applyBorder="1" applyAlignment="1">
      <alignment horizontal="center" textRotation="90"/>
    </xf>
    <xf numFmtId="0" fontId="29" fillId="30" borderId="0" xfId="0" applyFont="1" applyFill="1" applyAlignment="1">
      <alignment textRotation="90"/>
    </xf>
    <xf numFmtId="0" fontId="14" fillId="27" borderId="1" xfId="0" applyFont="1" applyFill="1" applyBorder="1" applyAlignment="1">
      <alignment horizontal="center"/>
    </xf>
    <xf numFmtId="0" fontId="14" fillId="28" borderId="1" xfId="0" applyFont="1" applyFill="1" applyBorder="1" applyAlignment="1">
      <alignment horizontal="center" textRotation="90"/>
    </xf>
    <xf numFmtId="0" fontId="13" fillId="27" borderId="1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 textRotation="90"/>
    </xf>
    <xf numFmtId="0" fontId="14" fillId="15" borderId="5" xfId="0" applyFont="1" applyFill="1" applyBorder="1" applyAlignment="1">
      <alignment horizontal="center" textRotation="90"/>
    </xf>
    <xf numFmtId="0" fontId="14" fillId="15" borderId="11" xfId="0" applyFont="1" applyFill="1" applyBorder="1" applyAlignment="1">
      <alignment horizontal="center" textRotation="90"/>
    </xf>
    <xf numFmtId="0" fontId="13" fillId="28" borderId="1" xfId="0" applyFont="1" applyFill="1" applyBorder="1" applyAlignment="1">
      <alignment horizontal="center" textRotation="90"/>
    </xf>
    <xf numFmtId="0" fontId="14" fillId="27" borderId="0" xfId="0" applyFont="1" applyFill="1" applyAlignment="1">
      <alignment horizontal="center"/>
    </xf>
    <xf numFmtId="0" fontId="13" fillId="27" borderId="8" xfId="0" applyFont="1" applyFill="1" applyBorder="1" applyAlignment="1">
      <alignment horizontal="center" textRotation="90"/>
    </xf>
    <xf numFmtId="0" fontId="13" fillId="28" borderId="7" xfId="0" applyFont="1" applyFill="1" applyBorder="1" applyAlignment="1">
      <alignment horizontal="center"/>
    </xf>
    <xf numFmtId="0" fontId="13" fillId="15" borderId="2" xfId="0" applyFont="1" applyFill="1" applyBorder="1" applyAlignment="1">
      <alignment horizontal="center" textRotation="90"/>
    </xf>
    <xf numFmtId="0" fontId="13" fillId="15" borderId="12" xfId="0" applyFont="1" applyFill="1" applyBorder="1" applyAlignment="1">
      <alignment horizontal="center" textRotation="90"/>
    </xf>
    <xf numFmtId="0" fontId="13" fillId="15" borderId="8" xfId="0" applyFont="1" applyFill="1" applyBorder="1" applyAlignment="1">
      <alignment horizontal="center" textRotation="90"/>
    </xf>
    <xf numFmtId="0" fontId="13" fillId="15" borderId="14" xfId="0" applyFont="1" applyFill="1" applyBorder="1" applyAlignment="1">
      <alignment horizontal="center" textRotation="90"/>
    </xf>
    <xf numFmtId="0" fontId="13" fillId="16" borderId="8" xfId="0" applyFont="1" applyFill="1" applyBorder="1" applyAlignment="1">
      <alignment horizontal="center" textRotation="90"/>
    </xf>
    <xf numFmtId="0" fontId="13" fillId="16" borderId="7" xfId="0" applyFont="1" applyFill="1" applyBorder="1" applyAlignment="1">
      <alignment horizontal="center"/>
    </xf>
    <xf numFmtId="0" fontId="14" fillId="27" borderId="8" xfId="0" applyFont="1" applyFill="1" applyBorder="1" applyAlignment="1">
      <alignment horizontal="center"/>
    </xf>
    <xf numFmtId="0" fontId="13" fillId="28" borderId="5" xfId="0" applyFont="1" applyFill="1" applyBorder="1" applyAlignment="1">
      <alignment horizontal="center" textRotation="90"/>
    </xf>
    <xf numFmtId="0" fontId="13" fillId="28" borderId="11" xfId="0" applyFont="1" applyFill="1" applyBorder="1" applyAlignment="1">
      <alignment horizontal="center" textRotation="90"/>
    </xf>
    <xf numFmtId="0" fontId="13" fillId="27" borderId="1" xfId="0" applyFont="1" applyFill="1" applyBorder="1" applyAlignment="1">
      <alignment horizontal="center" textRotation="90"/>
    </xf>
    <xf numFmtId="0" fontId="13" fillId="16" borderId="1" xfId="0" applyFont="1" applyFill="1" applyBorder="1" applyAlignment="1">
      <alignment horizontal="center" textRotation="90"/>
    </xf>
    <xf numFmtId="0" fontId="14" fillId="28" borderId="5" xfId="0" applyFont="1" applyFill="1" applyBorder="1" applyAlignment="1">
      <alignment horizontal="center"/>
    </xf>
    <xf numFmtId="0" fontId="14" fillId="28" borderId="11" xfId="0" applyFont="1" applyFill="1" applyBorder="1" applyAlignment="1">
      <alignment horizontal="center"/>
    </xf>
    <xf numFmtId="0" fontId="13" fillId="28" borderId="11" xfId="0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0" fontId="14" fillId="28" borderId="2" xfId="0" applyFont="1" applyFill="1" applyBorder="1" applyAlignment="1">
      <alignment horizontal="center"/>
    </xf>
    <xf numFmtId="0" fontId="14" fillId="28" borderId="0" xfId="0" applyFont="1" applyFill="1" applyAlignment="1">
      <alignment horizontal="center"/>
    </xf>
    <xf numFmtId="0" fontId="14" fillId="20" borderId="8" xfId="0" applyFont="1" applyFill="1" applyBorder="1" applyAlignment="1">
      <alignment horizontal="center"/>
    </xf>
    <xf numFmtId="0" fontId="14" fillId="16" borderId="8" xfId="0" applyFont="1" applyFill="1" applyBorder="1" applyAlignment="1">
      <alignment horizontal="center"/>
    </xf>
    <xf numFmtId="0" fontId="14" fillId="28" borderId="12" xfId="0" applyFont="1" applyFill="1" applyBorder="1" applyAlignment="1">
      <alignment horizontal="center"/>
    </xf>
    <xf numFmtId="0" fontId="13" fillId="14" borderId="5" xfId="0" applyFont="1" applyFill="1" applyBorder="1" applyAlignment="1">
      <alignment horizontal="center"/>
    </xf>
    <xf numFmtId="0" fontId="13" fillId="28" borderId="1" xfId="0" applyFont="1" applyFill="1" applyBorder="1" applyAlignment="1">
      <alignment horizontal="center"/>
    </xf>
    <xf numFmtId="0" fontId="7" fillId="28" borderId="5" xfId="0" applyFont="1" applyFill="1" applyBorder="1" applyAlignment="1">
      <alignment horizontal="center" textRotation="90"/>
    </xf>
    <xf numFmtId="0" fontId="3" fillId="28" borderId="2" xfId="0" applyFont="1" applyFill="1" applyBorder="1" applyAlignment="1">
      <alignment horizontal="center"/>
    </xf>
    <xf numFmtId="0" fontId="4" fillId="28" borderId="1" xfId="0" applyFont="1" applyFill="1" applyBorder="1" applyAlignment="1">
      <alignment horizontal="center"/>
    </xf>
    <xf numFmtId="0" fontId="4" fillId="28" borderId="5" xfId="0" applyFont="1" applyFill="1" applyBorder="1" applyAlignment="1">
      <alignment horizontal="center"/>
    </xf>
    <xf numFmtId="0" fontId="7" fillId="27" borderId="1" xfId="0" applyFont="1" applyFill="1" applyBorder="1" applyAlignment="1">
      <alignment horizontal="center" textRotation="90"/>
    </xf>
    <xf numFmtId="0" fontId="7" fillId="28" borderId="11" xfId="0" applyFont="1" applyFill="1" applyBorder="1" applyAlignment="1">
      <alignment horizontal="center" textRotation="90"/>
    </xf>
    <xf numFmtId="0" fontId="3" fillId="27" borderId="8" xfId="0" applyFont="1" applyFill="1" applyBorder="1" applyAlignment="1">
      <alignment horizontal="center"/>
    </xf>
    <xf numFmtId="0" fontId="4" fillId="27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 textRotation="90"/>
    </xf>
    <xf numFmtId="0" fontId="3" fillId="16" borderId="8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7" fillId="14" borderId="3" xfId="0" applyFont="1" applyFill="1" applyBorder="1" applyAlignment="1">
      <alignment horizontal="center" textRotation="90"/>
    </xf>
    <xf numFmtId="0" fontId="3" fillId="14" borderId="9" xfId="0" applyFont="1" applyFill="1" applyBorder="1" applyAlignment="1">
      <alignment horizontal="center"/>
    </xf>
    <xf numFmtId="0" fontId="7" fillId="21" borderId="12" xfId="0" applyFont="1" applyFill="1" applyBorder="1" applyAlignment="1">
      <alignment horizontal="center" textRotation="90"/>
    </xf>
    <xf numFmtId="0" fontId="3" fillId="20" borderId="8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/>
    </xf>
    <xf numFmtId="0" fontId="14" fillId="20" borderId="4" xfId="0" applyFont="1" applyFill="1" applyBorder="1" applyAlignment="1">
      <alignment horizontal="center"/>
    </xf>
    <xf numFmtId="0" fontId="14" fillId="28" borderId="1" xfId="0" applyFont="1" applyFill="1" applyBorder="1" applyAlignment="1">
      <alignment horizontal="center"/>
    </xf>
    <xf numFmtId="0" fontId="14" fillId="27" borderId="3" xfId="0" applyFont="1" applyFill="1" applyBorder="1" applyAlignment="1">
      <alignment horizontal="center"/>
    </xf>
    <xf numFmtId="0" fontId="15" fillId="28" borderId="11" xfId="0" applyFont="1" applyFill="1" applyBorder="1" applyAlignment="1">
      <alignment horizontal="center"/>
    </xf>
    <xf numFmtId="0" fontId="16" fillId="28" borderId="11" xfId="0" applyFont="1" applyFill="1" applyBorder="1" applyAlignment="1">
      <alignment horizontal="center"/>
    </xf>
    <xf numFmtId="0" fontId="16" fillId="28" borderId="11" xfId="0" applyFont="1" applyFill="1" applyBorder="1"/>
    <xf numFmtId="0" fontId="15" fillId="27" borderId="1" xfId="0" applyFont="1" applyFill="1" applyBorder="1" applyAlignment="1">
      <alignment horizontal="center"/>
    </xf>
    <xf numFmtId="0" fontId="16" fillId="27" borderId="1" xfId="0" applyFont="1" applyFill="1" applyBorder="1" applyAlignment="1">
      <alignment horizontal="center"/>
    </xf>
    <xf numFmtId="0" fontId="16" fillId="27" borderId="1" xfId="0" applyFont="1" applyFill="1" applyBorder="1"/>
    <xf numFmtId="0" fontId="15" fillId="16" borderId="1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/>
    </xf>
    <xf numFmtId="0" fontId="16" fillId="14" borderId="1" xfId="0" applyFont="1" applyFill="1" applyBorder="1"/>
    <xf numFmtId="0" fontId="15" fillId="28" borderId="1" xfId="0" applyFont="1" applyFill="1" applyBorder="1" applyAlignment="1">
      <alignment horizontal="center"/>
    </xf>
    <xf numFmtId="0" fontId="16" fillId="28" borderId="1" xfId="0" applyFont="1" applyFill="1" applyBorder="1" applyAlignment="1">
      <alignment horizontal="center" textRotation="90"/>
    </xf>
    <xf numFmtId="0" fontId="16" fillId="28" borderId="7" xfId="0" applyFont="1" applyFill="1" applyBorder="1" applyAlignment="1">
      <alignment horizontal="center" textRotation="90"/>
    </xf>
    <xf numFmtId="0" fontId="16" fillId="28" borderId="1" xfId="0" applyFont="1" applyFill="1" applyBorder="1" applyAlignment="1">
      <alignment horizontal="center"/>
    </xf>
    <xf numFmtId="0" fontId="16" fillId="27" borderId="7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 textRotation="90"/>
    </xf>
    <xf numFmtId="0" fontId="15" fillId="14" borderId="3" xfId="0" applyFont="1" applyFill="1" applyBorder="1" applyAlignment="1">
      <alignment horizontal="center"/>
    </xf>
    <xf numFmtId="0" fontId="16" fillId="20" borderId="1" xfId="0" applyFont="1" applyFill="1" applyBorder="1" applyAlignment="1">
      <alignment horizontal="center" textRotation="90"/>
    </xf>
    <xf numFmtId="0" fontId="15" fillId="20" borderId="1" xfId="0" applyFont="1" applyFill="1" applyBorder="1" applyAlignment="1">
      <alignment horizontal="center"/>
    </xf>
    <xf numFmtId="0" fontId="16" fillId="20" borderId="1" xfId="0" applyFont="1" applyFill="1" applyBorder="1" applyAlignment="1">
      <alignment horizontal="center"/>
    </xf>
    <xf numFmtId="0" fontId="16" fillId="20" borderId="4" xfId="0" applyFont="1" applyFill="1" applyBorder="1" applyAlignment="1">
      <alignment horizontal="center"/>
    </xf>
    <xf numFmtId="0" fontId="14" fillId="28" borderId="7" xfId="0" applyFont="1" applyFill="1" applyBorder="1" applyAlignment="1">
      <alignment horizontal="center" textRotation="90"/>
    </xf>
    <xf numFmtId="0" fontId="14" fillId="27" borderId="9" xfId="0" applyFont="1" applyFill="1" applyBorder="1" applyAlignment="1">
      <alignment horizontal="center"/>
    </xf>
    <xf numFmtId="0" fontId="9" fillId="27" borderId="1" xfId="0" applyFont="1" applyFill="1" applyBorder="1" applyAlignment="1">
      <alignment textRotation="90"/>
    </xf>
    <xf numFmtId="0" fontId="0" fillId="16" borderId="1" xfId="0" applyFill="1" applyBorder="1" applyAlignment="1">
      <alignment textRotation="90"/>
    </xf>
    <xf numFmtId="0" fontId="0" fillId="31" borderId="1" xfId="0" applyFill="1" applyBorder="1" applyAlignment="1">
      <alignment textRotation="90"/>
    </xf>
    <xf numFmtId="0" fontId="0" fillId="16" borderId="1" xfId="0" applyFill="1" applyBorder="1" applyAlignment="1">
      <alignment horizontal="center"/>
    </xf>
    <xf numFmtId="0" fontId="0" fillId="16" borderId="1" xfId="0" applyFill="1" applyBorder="1"/>
    <xf numFmtId="0" fontId="4" fillId="27" borderId="5" xfId="0" applyFont="1" applyFill="1" applyBorder="1" applyAlignment="1">
      <alignment horizontal="center" textRotation="90"/>
    </xf>
    <xf numFmtId="0" fontId="3" fillId="27" borderId="1" xfId="0" applyFont="1" applyFill="1" applyBorder="1" applyAlignment="1">
      <alignment horizontal="center"/>
    </xf>
    <xf numFmtId="0" fontId="6" fillId="27" borderId="1" xfId="0" applyFont="1" applyFill="1" applyBorder="1" applyAlignment="1">
      <alignment horizontal="center"/>
    </xf>
    <xf numFmtId="0" fontId="7" fillId="28" borderId="1" xfId="0" applyFont="1" applyFill="1" applyBorder="1" applyAlignment="1">
      <alignment horizontal="center" textRotation="90"/>
    </xf>
    <xf numFmtId="0" fontId="7" fillId="28" borderId="7" xfId="0" applyFont="1" applyFill="1" applyBorder="1" applyAlignment="1">
      <alignment horizontal="center" textRotation="90"/>
    </xf>
    <xf numFmtId="0" fontId="4" fillId="16" borderId="7" xfId="0" applyFont="1" applyFill="1" applyBorder="1" applyAlignment="1">
      <alignment horizontal="center" textRotation="90"/>
    </xf>
    <xf numFmtId="0" fontId="4" fillId="16" borderId="1" xfId="0" applyFont="1" applyFill="1" applyBorder="1" applyAlignment="1">
      <alignment horizontal="center" textRotation="90"/>
    </xf>
    <xf numFmtId="0" fontId="4" fillId="16" borderId="5" xfId="0" applyFont="1" applyFill="1" applyBorder="1" applyAlignment="1">
      <alignment horizontal="center" textRotation="90"/>
    </xf>
    <xf numFmtId="0" fontId="3" fillId="16" borderId="7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4" fillId="16" borderId="7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4" fillId="27" borderId="5" xfId="0" applyFont="1" applyFill="1" applyBorder="1" applyAlignment="1">
      <alignment horizontal="center"/>
    </xf>
    <xf numFmtId="0" fontId="4" fillId="27" borderId="5" xfId="0" applyFont="1" applyFill="1" applyBorder="1"/>
    <xf numFmtId="0" fontId="4" fillId="27" borderId="2" xfId="0" applyFont="1" applyFill="1" applyBorder="1"/>
    <xf numFmtId="0" fontId="4" fillId="27" borderId="1" xfId="0" applyFont="1" applyFill="1" applyBorder="1"/>
    <xf numFmtId="0" fontId="3" fillId="27" borderId="3" xfId="0" applyFont="1" applyFill="1" applyBorder="1" applyAlignment="1">
      <alignment horizontal="center"/>
    </xf>
    <xf numFmtId="0" fontId="4" fillId="27" borderId="3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 textRotation="90"/>
    </xf>
    <xf numFmtId="0" fontId="4" fillId="16" borderId="8" xfId="0" applyFont="1" applyFill="1" applyBorder="1" applyAlignment="1">
      <alignment horizontal="center"/>
    </xf>
    <xf numFmtId="0" fontId="9" fillId="28" borderId="1" xfId="0" applyFont="1" applyFill="1" applyBorder="1" applyAlignment="1">
      <alignment horizontal="center" textRotation="90"/>
    </xf>
    <xf numFmtId="0" fontId="9" fillId="28" borderId="7" xfId="0" applyFont="1" applyFill="1" applyBorder="1" applyAlignment="1">
      <alignment horizontal="center" textRotation="90"/>
    </xf>
    <xf numFmtId="0" fontId="9" fillId="27" borderId="8" xfId="0" applyFont="1" applyFill="1" applyBorder="1" applyAlignment="1">
      <alignment horizontal="center"/>
    </xf>
    <xf numFmtId="0" fontId="9" fillId="27" borderId="1" xfId="0" applyFont="1" applyFill="1" applyBorder="1" applyAlignment="1">
      <alignment horizontal="center" textRotation="90"/>
    </xf>
    <xf numFmtId="0" fontId="17" fillId="27" borderId="8" xfId="0" applyFont="1" applyFill="1" applyBorder="1" applyAlignment="1">
      <alignment horizontal="center"/>
    </xf>
    <xf numFmtId="0" fontId="9" fillId="20" borderId="1" xfId="0" applyFont="1" applyFill="1" applyBorder="1" applyAlignment="1">
      <alignment horizontal="center" textRotation="90"/>
    </xf>
    <xf numFmtId="0" fontId="17" fillId="20" borderId="8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 textRotation="90"/>
    </xf>
    <xf numFmtId="0" fontId="17" fillId="16" borderId="8" xfId="0" applyFont="1" applyFill="1" applyBorder="1" applyAlignment="1">
      <alignment horizontal="center"/>
    </xf>
    <xf numFmtId="0" fontId="13" fillId="28" borderId="12" xfId="0" applyFont="1" applyFill="1" applyBorder="1" applyAlignment="1">
      <alignment horizontal="center" textRotation="90"/>
    </xf>
    <xf numFmtId="0" fontId="14" fillId="28" borderId="7" xfId="0" applyFont="1" applyFill="1" applyBorder="1" applyAlignment="1">
      <alignment horizontal="center"/>
    </xf>
    <xf numFmtId="0" fontId="13" fillId="27" borderId="1" xfId="0" applyFont="1" applyFill="1" applyBorder="1" applyAlignment="1">
      <alignment horizontal="center" textRotation="90" wrapText="1"/>
    </xf>
    <xf numFmtId="0" fontId="13" fillId="14" borderId="5" xfId="0" applyFont="1" applyFill="1" applyBorder="1" applyAlignment="1">
      <alignment horizontal="center" textRotation="90"/>
    </xf>
    <xf numFmtId="0" fontId="13" fillId="14" borderId="1" xfId="0" applyFont="1" applyFill="1" applyBorder="1" applyAlignment="1">
      <alignment horizontal="center" textRotation="90"/>
    </xf>
    <xf numFmtId="0" fontId="13" fillId="28" borderId="5" xfId="0" applyFont="1" applyFill="1" applyBorder="1" applyAlignment="1">
      <alignment textRotation="90" wrapText="1"/>
    </xf>
    <xf numFmtId="0" fontId="13" fillId="28" borderId="11" xfId="0" applyFont="1" applyFill="1" applyBorder="1" applyAlignment="1">
      <alignment textRotation="90" wrapText="1"/>
    </xf>
    <xf numFmtId="0" fontId="13" fillId="28" borderId="1" xfId="0" applyFont="1" applyFill="1" applyBorder="1" applyAlignment="1">
      <alignment textRotation="90" wrapText="1"/>
    </xf>
    <xf numFmtId="0" fontId="13" fillId="27" borderId="11" xfId="0" applyFont="1" applyFill="1" applyBorder="1"/>
    <xf numFmtId="0" fontId="14" fillId="15" borderId="2" xfId="0" applyFont="1" applyFill="1" applyBorder="1" applyAlignment="1">
      <alignment horizontal="center"/>
    </xf>
    <xf numFmtId="0" fontId="14" fillId="15" borderId="12" xfId="0" applyFont="1" applyFill="1" applyBorder="1" applyAlignment="1">
      <alignment horizontal="center"/>
    </xf>
    <xf numFmtId="0" fontId="13" fillId="14" borderId="11" xfId="0" applyFont="1" applyFill="1" applyBorder="1" applyAlignment="1">
      <alignment horizontal="center"/>
    </xf>
    <xf numFmtId="0" fontId="14" fillId="15" borderId="5" xfId="0" applyFont="1" applyFill="1" applyBorder="1" applyAlignment="1">
      <alignment horizontal="center"/>
    </xf>
    <xf numFmtId="0" fontId="14" fillId="15" borderId="11" xfId="0" applyFont="1" applyFill="1" applyBorder="1" applyAlignment="1">
      <alignment horizontal="center"/>
    </xf>
    <xf numFmtId="0" fontId="13" fillId="16" borderId="8" xfId="0" applyFont="1" applyFill="1" applyBorder="1" applyAlignment="1">
      <alignment horizontal="center"/>
    </xf>
    <xf numFmtId="0" fontId="13" fillId="20" borderId="1" xfId="0" applyFont="1" applyFill="1" applyBorder="1" applyAlignment="1">
      <alignment horizontal="center" textRotation="90"/>
    </xf>
    <xf numFmtId="0" fontId="4" fillId="23" borderId="1" xfId="0" applyFont="1" applyFill="1" applyBorder="1" applyAlignment="1">
      <alignment horizontal="center" textRotation="90"/>
    </xf>
    <xf numFmtId="0" fontId="3" fillId="23" borderId="1" xfId="0" applyFont="1" applyFill="1" applyBorder="1" applyAlignment="1">
      <alignment horizontal="center"/>
    </xf>
    <xf numFmtId="0" fontId="4" fillId="27" borderId="7" xfId="0" applyFont="1" applyFill="1" applyBorder="1" applyAlignment="1">
      <alignment horizontal="center"/>
    </xf>
    <xf numFmtId="0" fontId="4" fillId="28" borderId="11" xfId="0" applyFont="1" applyFill="1" applyBorder="1" applyAlignment="1">
      <alignment horizontal="center"/>
    </xf>
    <xf numFmtId="0" fontId="4" fillId="27" borderId="8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3" borderId="8" xfId="0" applyFont="1" applyFill="1" applyBorder="1" applyAlignment="1">
      <alignment horizontal="center"/>
    </xf>
    <xf numFmtId="0" fontId="2" fillId="28" borderId="1" xfId="0" applyFont="1" applyFill="1" applyBorder="1" applyAlignment="1">
      <alignment horizontal="center"/>
    </xf>
    <xf numFmtId="0" fontId="3" fillId="28" borderId="13" xfId="0" applyFont="1" applyFill="1" applyBorder="1" applyAlignment="1">
      <alignment horizontal="center" textRotation="90"/>
    </xf>
    <xf numFmtId="0" fontId="3" fillId="28" borderId="13" xfId="0" applyFont="1" applyFill="1" applyBorder="1" applyAlignment="1">
      <alignment horizontal="center"/>
    </xf>
    <xf numFmtId="0" fontId="4" fillId="28" borderId="13" xfId="0" applyFont="1" applyFill="1" applyBorder="1" applyAlignment="1">
      <alignment horizontal="center"/>
    </xf>
    <xf numFmtId="0" fontId="2" fillId="28" borderId="4" xfId="0" applyFont="1" applyFill="1" applyBorder="1" applyAlignment="1">
      <alignment horizontal="center"/>
    </xf>
    <xf numFmtId="0" fontId="4" fillId="28" borderId="13" xfId="0" applyFont="1" applyFill="1" applyBorder="1"/>
    <xf numFmtId="0" fontId="2" fillId="16" borderId="3" xfId="0" applyFont="1" applyFill="1" applyBorder="1" applyAlignment="1">
      <alignment horizontal="center"/>
    </xf>
    <xf numFmtId="0" fontId="2" fillId="28" borderId="3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13" fillId="16" borderId="2" xfId="0" applyFont="1" applyFill="1" applyBorder="1" applyAlignment="1">
      <alignment horizontal="center" textRotation="90"/>
    </xf>
    <xf numFmtId="0" fontId="13" fillId="14" borderId="8" xfId="0" applyFont="1" applyFill="1" applyBorder="1" applyAlignment="1">
      <alignment horizontal="center" textRotation="90"/>
    </xf>
    <xf numFmtId="0" fontId="14" fillId="18" borderId="10" xfId="0" applyFont="1" applyFill="1" applyBorder="1" applyAlignment="1">
      <alignment horizontal="center"/>
    </xf>
    <xf numFmtId="0" fontId="13" fillId="18" borderId="11" xfId="0" applyFont="1" applyFill="1" applyBorder="1" applyAlignment="1">
      <alignment horizontal="center" textRotation="90"/>
    </xf>
    <xf numFmtId="0" fontId="13" fillId="20" borderId="5" xfId="0" applyFont="1" applyFill="1" applyBorder="1" applyAlignment="1">
      <alignment horizontal="center" textRotation="90"/>
    </xf>
    <xf numFmtId="0" fontId="13" fillId="18" borderId="3" xfId="0" applyFont="1" applyFill="1" applyBorder="1" applyAlignment="1">
      <alignment horizontal="center" textRotation="90"/>
    </xf>
    <xf numFmtId="0" fontId="13" fillId="17" borderId="3" xfId="0" applyFont="1" applyFill="1" applyBorder="1" applyAlignment="1">
      <alignment horizontal="center" textRotation="90"/>
    </xf>
    <xf numFmtId="0" fontId="13" fillId="28" borderId="8" xfId="0" applyFont="1" applyFill="1" applyBorder="1" applyAlignment="1">
      <alignment horizontal="center" textRotation="90"/>
    </xf>
    <xf numFmtId="0" fontId="13" fillId="28" borderId="14" xfId="0" applyFont="1" applyFill="1" applyBorder="1" applyAlignment="1">
      <alignment horizontal="center" textRotation="90"/>
    </xf>
    <xf numFmtId="0" fontId="13" fillId="21" borderId="2" xfId="0" applyFont="1" applyFill="1" applyBorder="1" applyAlignment="1">
      <alignment horizontal="center" textRotation="90"/>
    </xf>
    <xf numFmtId="0" fontId="13" fillId="21" borderId="12" xfId="0" applyFont="1" applyFill="1" applyBorder="1" applyAlignment="1">
      <alignment horizontal="center" textRotation="90"/>
    </xf>
    <xf numFmtId="0" fontId="13" fillId="18" borderId="2" xfId="0" applyFont="1" applyFill="1" applyBorder="1" applyAlignment="1">
      <alignment horizontal="center" textRotation="90"/>
    </xf>
    <xf numFmtId="0" fontId="13" fillId="18" borderId="12" xfId="0" applyFont="1" applyFill="1" applyBorder="1" applyAlignment="1">
      <alignment horizontal="center" textRotation="90"/>
    </xf>
    <xf numFmtId="0" fontId="13" fillId="18" borderId="13" xfId="0" applyFont="1" applyFill="1" applyBorder="1" applyAlignment="1">
      <alignment horizontal="center" textRotation="90"/>
    </xf>
    <xf numFmtId="0" fontId="13" fillId="27" borderId="5" xfId="0" applyFont="1" applyFill="1" applyBorder="1" applyAlignment="1">
      <alignment horizontal="center" textRotation="90"/>
    </xf>
    <xf numFmtId="0" fontId="13" fillId="16" borderId="5" xfId="0" applyFont="1" applyFill="1" applyBorder="1" applyAlignment="1">
      <alignment horizontal="center" textRotation="90"/>
    </xf>
    <xf numFmtId="0" fontId="40" fillId="0" borderId="0" xfId="0" applyFont="1"/>
    <xf numFmtId="0" fontId="40" fillId="0" borderId="0" xfId="0" applyFont="1" applyAlignment="1">
      <alignment horizontal="center"/>
    </xf>
    <xf numFmtId="0" fontId="41" fillId="17" borderId="4" xfId="0" applyFont="1" applyFill="1" applyBorder="1" applyAlignment="1">
      <alignment horizontal="center"/>
    </xf>
    <xf numFmtId="0" fontId="41" fillId="17" borderId="1" xfId="0" applyFont="1" applyFill="1" applyBorder="1" applyAlignment="1">
      <alignment horizontal="center"/>
    </xf>
    <xf numFmtId="0" fontId="40" fillId="17" borderId="1" xfId="0" applyFont="1" applyFill="1" applyBorder="1" applyAlignment="1">
      <alignment horizontal="center"/>
    </xf>
    <xf numFmtId="0" fontId="41" fillId="27" borderId="7" xfId="0" applyFont="1" applyFill="1" applyBorder="1" applyAlignment="1">
      <alignment horizontal="center"/>
    </xf>
    <xf numFmtId="0" fontId="42" fillId="0" borderId="0" xfId="0" applyFont="1"/>
    <xf numFmtId="0" fontId="41" fillId="0" borderId="0" xfId="0" applyFont="1" applyAlignment="1">
      <alignment horizontal="center"/>
    </xf>
    <xf numFmtId="0" fontId="40" fillId="28" borderId="11" xfId="0" applyFont="1" applyFill="1" applyBorder="1" applyAlignment="1">
      <alignment horizontal="center" textRotation="90"/>
    </xf>
    <xf numFmtId="0" fontId="41" fillId="28" borderId="11" xfId="0" applyFont="1" applyFill="1" applyBorder="1" applyAlignment="1">
      <alignment horizontal="center"/>
    </xf>
    <xf numFmtId="0" fontId="40" fillId="28" borderId="11" xfId="0" applyFont="1" applyFill="1" applyBorder="1" applyAlignment="1">
      <alignment horizontal="center"/>
    </xf>
    <xf numFmtId="2" fontId="40" fillId="0" borderId="0" xfId="0" applyNumberFormat="1" applyFont="1"/>
    <xf numFmtId="0" fontId="40" fillId="27" borderId="7" xfId="0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14" borderId="4" xfId="0" applyFont="1" applyFill="1" applyBorder="1" applyAlignment="1">
      <alignment horizontal="center"/>
    </xf>
    <xf numFmtId="0" fontId="40" fillId="17" borderId="4" xfId="0" applyFont="1" applyFill="1" applyBorder="1" applyAlignment="1">
      <alignment horizontal="center"/>
    </xf>
    <xf numFmtId="0" fontId="40" fillId="16" borderId="4" xfId="0" applyFont="1" applyFill="1" applyBorder="1" applyAlignment="1">
      <alignment horizontal="center"/>
    </xf>
    <xf numFmtId="0" fontId="40" fillId="28" borderId="7" xfId="0" applyFont="1" applyFill="1" applyBorder="1" applyAlignment="1">
      <alignment horizontal="center"/>
    </xf>
    <xf numFmtId="0" fontId="41" fillId="14" borderId="8" xfId="0" applyFont="1" applyFill="1" applyBorder="1" applyAlignment="1">
      <alignment horizontal="center"/>
    </xf>
    <xf numFmtId="0" fontId="41" fillId="17" borderId="8" xfId="0" applyFont="1" applyFill="1" applyBorder="1" applyAlignment="1">
      <alignment horizontal="center"/>
    </xf>
    <xf numFmtId="0" fontId="40" fillId="17" borderId="5" xfId="0" applyFont="1" applyFill="1" applyBorder="1" applyAlignment="1">
      <alignment horizontal="center"/>
    </xf>
    <xf numFmtId="0" fontId="41" fillId="28" borderId="12" xfId="0" applyFont="1" applyFill="1" applyBorder="1" applyAlignment="1">
      <alignment horizontal="center"/>
    </xf>
    <xf numFmtId="0" fontId="40" fillId="21" borderId="4" xfId="0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0" fontId="43" fillId="0" borderId="0" xfId="0" applyFont="1"/>
    <xf numFmtId="0" fontId="44" fillId="17" borderId="8" xfId="0" applyFont="1" applyFill="1" applyBorder="1" applyAlignment="1">
      <alignment horizontal="center"/>
    </xf>
    <xf numFmtId="0" fontId="44" fillId="20" borderId="8" xfId="0" applyFont="1" applyFill="1" applyBorder="1" applyAlignment="1">
      <alignment horizontal="center"/>
    </xf>
    <xf numFmtId="0" fontId="45" fillId="20" borderId="1" xfId="0" applyFont="1" applyFill="1" applyBorder="1" applyAlignment="1">
      <alignment horizontal="center"/>
    </xf>
    <xf numFmtId="0" fontId="44" fillId="17" borderId="9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28" borderId="2" xfId="0" applyFont="1" applyFill="1" applyBorder="1" applyAlignment="1">
      <alignment horizontal="center"/>
    </xf>
    <xf numFmtId="0" fontId="45" fillId="28" borderId="5" xfId="0" applyFont="1" applyFill="1" applyBorder="1" applyAlignment="1">
      <alignment horizontal="center"/>
    </xf>
    <xf numFmtId="0" fontId="41" fillId="17" borderId="3" xfId="0" applyFont="1" applyFill="1" applyBorder="1" applyAlignment="1">
      <alignment horizontal="center"/>
    </xf>
    <xf numFmtId="0" fontId="47" fillId="28" borderId="11" xfId="0" applyFont="1" applyFill="1" applyBorder="1" applyAlignment="1">
      <alignment horizontal="center"/>
    </xf>
    <xf numFmtId="0" fontId="48" fillId="28" borderId="11" xfId="0" applyFont="1" applyFill="1" applyBorder="1" applyAlignment="1">
      <alignment horizontal="center"/>
    </xf>
    <xf numFmtId="0" fontId="48" fillId="28" borderId="11" xfId="0" applyFont="1" applyFill="1" applyBorder="1"/>
    <xf numFmtId="0" fontId="48" fillId="0" borderId="0" xfId="0" applyFont="1"/>
    <xf numFmtId="0" fontId="40" fillId="16" borderId="5" xfId="0" applyFont="1" applyFill="1" applyBorder="1" applyAlignment="1">
      <alignment horizontal="center" textRotation="90"/>
    </xf>
    <xf numFmtId="0" fontId="47" fillId="16" borderId="1" xfId="0" applyFont="1" applyFill="1" applyBorder="1" applyAlignment="1">
      <alignment horizontal="center"/>
    </xf>
    <xf numFmtId="0" fontId="48" fillId="16" borderId="1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17" borderId="1" xfId="0" applyFont="1" applyFill="1" applyBorder="1" applyAlignment="1">
      <alignment horizontal="center"/>
    </xf>
    <xf numFmtId="0" fontId="48" fillId="17" borderId="1" xfId="0" applyFont="1" applyFill="1" applyBorder="1" applyAlignment="1">
      <alignment horizontal="center"/>
    </xf>
    <xf numFmtId="0" fontId="47" fillId="14" borderId="1" xfId="0" applyFont="1" applyFill="1" applyBorder="1" applyAlignment="1">
      <alignment horizontal="center"/>
    </xf>
    <xf numFmtId="0" fontId="48" fillId="14" borderId="1" xfId="0" applyFont="1" applyFill="1" applyBorder="1" applyAlignment="1">
      <alignment horizontal="center"/>
    </xf>
    <xf numFmtId="0" fontId="48" fillId="14" borderId="1" xfId="0" applyFont="1" applyFill="1" applyBorder="1"/>
    <xf numFmtId="0" fontId="47" fillId="27" borderId="11" xfId="0" applyFont="1" applyFill="1" applyBorder="1" applyAlignment="1">
      <alignment horizontal="center"/>
    </xf>
    <xf numFmtId="0" fontId="48" fillId="27" borderId="11" xfId="0" applyFont="1" applyFill="1" applyBorder="1" applyAlignment="1">
      <alignment horizontal="center"/>
    </xf>
    <xf numFmtId="0" fontId="48" fillId="27" borderId="11" xfId="0" applyFont="1" applyFill="1" applyBorder="1"/>
    <xf numFmtId="0" fontId="43" fillId="27" borderId="8" xfId="0" applyFont="1" applyFill="1" applyBorder="1" applyAlignment="1">
      <alignment horizontal="center"/>
    </xf>
    <xf numFmtId="0" fontId="49" fillId="0" borderId="0" xfId="0" applyFont="1"/>
    <xf numFmtId="0" fontId="50" fillId="17" borderId="8" xfId="0" applyFont="1" applyFill="1" applyBorder="1" applyAlignment="1">
      <alignment horizontal="center"/>
    </xf>
    <xf numFmtId="0" fontId="50" fillId="20" borderId="8" xfId="0" applyFont="1" applyFill="1" applyBorder="1" applyAlignment="1">
      <alignment horizontal="center"/>
    </xf>
    <xf numFmtId="0" fontId="50" fillId="17" borderId="9" xfId="0" applyFont="1" applyFill="1" applyBorder="1" applyAlignment="1">
      <alignment horizontal="center"/>
    </xf>
    <xf numFmtId="0" fontId="41" fillId="17" borderId="9" xfId="0" applyFont="1" applyFill="1" applyBorder="1" applyAlignment="1">
      <alignment horizontal="center"/>
    </xf>
    <xf numFmtId="0" fontId="40" fillId="28" borderId="1" xfId="0" applyFont="1" applyFill="1" applyBorder="1" applyAlignment="1">
      <alignment horizontal="center"/>
    </xf>
    <xf numFmtId="0" fontId="40" fillId="7" borderId="0" xfId="0" applyFont="1" applyFill="1"/>
    <xf numFmtId="0" fontId="40" fillId="27" borderId="11" xfId="0" applyFont="1" applyFill="1" applyBorder="1"/>
    <xf numFmtId="0" fontId="41" fillId="17" borderId="2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13" fillId="16" borderId="3" xfId="0" applyFont="1" applyFill="1" applyBorder="1" applyAlignment="1">
      <alignment horizontal="center"/>
    </xf>
    <xf numFmtId="0" fontId="13" fillId="16" borderId="4" xfId="0" applyFont="1" applyFill="1" applyBorder="1" applyAlignment="1">
      <alignment horizontal="center"/>
    </xf>
    <xf numFmtId="0" fontId="13" fillId="28" borderId="4" xfId="0" applyFont="1" applyFill="1" applyBorder="1" applyAlignment="1">
      <alignment horizontal="center"/>
    </xf>
    <xf numFmtId="0" fontId="14" fillId="28" borderId="4" xfId="0" applyFont="1" applyFill="1" applyBorder="1" applyAlignment="1">
      <alignment horizontal="center"/>
    </xf>
    <xf numFmtId="0" fontId="16" fillId="27" borderId="4" xfId="0" applyFont="1" applyFill="1" applyBorder="1" applyAlignment="1">
      <alignment horizontal="center"/>
    </xf>
    <xf numFmtId="0" fontId="16" fillId="28" borderId="4" xfId="0" applyFont="1" applyFill="1" applyBorder="1" applyAlignment="1">
      <alignment horizontal="center"/>
    </xf>
    <xf numFmtId="0" fontId="13" fillId="0" borderId="12" xfId="0" applyFont="1" applyBorder="1" applyAlignment="1">
      <alignment wrapText="1"/>
    </xf>
    <xf numFmtId="0" fontId="14" fillId="28" borderId="5" xfId="0" applyFont="1" applyFill="1" applyBorder="1" applyAlignment="1">
      <alignment horizontal="center" textRotation="90"/>
    </xf>
    <xf numFmtId="0" fontId="14" fillId="28" borderId="11" xfId="0" applyFont="1" applyFill="1" applyBorder="1" applyAlignment="1">
      <alignment horizontal="center" textRotation="90"/>
    </xf>
    <xf numFmtId="0" fontId="14" fillId="18" borderId="5" xfId="0" applyFont="1" applyFill="1" applyBorder="1" applyAlignment="1">
      <alignment horizontal="center" textRotation="90"/>
    </xf>
    <xf numFmtId="0" fontId="14" fillId="18" borderId="11" xfId="0" applyFont="1" applyFill="1" applyBorder="1" applyAlignment="1">
      <alignment horizontal="center" textRotation="90"/>
    </xf>
    <xf numFmtId="0" fontId="41" fillId="18" borderId="4" xfId="0" applyFont="1" applyFill="1" applyBorder="1" applyAlignment="1">
      <alignment horizontal="center"/>
    </xf>
    <xf numFmtId="0" fontId="13" fillId="28" borderId="2" xfId="0" applyFont="1" applyFill="1" applyBorder="1" applyAlignment="1">
      <alignment horizontal="center" textRotation="90"/>
    </xf>
    <xf numFmtId="0" fontId="40" fillId="18" borderId="4" xfId="0" applyFont="1" applyFill="1" applyBorder="1" applyAlignment="1">
      <alignment horizontal="center"/>
    </xf>
    <xf numFmtId="0" fontId="7" fillId="18" borderId="13" xfId="0" applyFont="1" applyFill="1" applyBorder="1" applyAlignment="1">
      <alignment horizontal="center" textRotation="90"/>
    </xf>
    <xf numFmtId="0" fontId="16" fillId="28" borderId="5" xfId="0" applyFont="1" applyFill="1" applyBorder="1" applyAlignment="1">
      <alignment horizontal="center" textRotation="90"/>
    </xf>
    <xf numFmtId="0" fontId="16" fillId="28" borderId="11" xfId="0" applyFont="1" applyFill="1" applyBorder="1" applyAlignment="1">
      <alignment horizontal="center" textRotation="90"/>
    </xf>
    <xf numFmtId="0" fontId="16" fillId="18" borderId="5" xfId="0" applyFont="1" applyFill="1" applyBorder="1" applyAlignment="1">
      <alignment horizontal="center" textRotation="90"/>
    </xf>
    <xf numFmtId="0" fontId="16" fillId="18" borderId="11" xfId="0" applyFont="1" applyFill="1" applyBorder="1" applyAlignment="1">
      <alignment horizontal="center" textRotation="90"/>
    </xf>
    <xf numFmtId="0" fontId="9" fillId="28" borderId="5" xfId="0" applyFont="1" applyFill="1" applyBorder="1" applyAlignment="1">
      <alignment textRotation="90"/>
    </xf>
    <xf numFmtId="0" fontId="0" fillId="28" borderId="11" xfId="0" applyFill="1" applyBorder="1"/>
    <xf numFmtId="0" fontId="3" fillId="27" borderId="7" xfId="0" applyFont="1" applyFill="1" applyBorder="1" applyAlignment="1">
      <alignment horizontal="center"/>
    </xf>
    <xf numFmtId="0" fontId="4" fillId="28" borderId="11" xfId="0" applyFont="1" applyFill="1" applyBorder="1" applyAlignment="1">
      <alignment horizontal="center" textRotation="90"/>
    </xf>
    <xf numFmtId="0" fontId="9" fillId="28" borderId="5" xfId="0" applyFont="1" applyFill="1" applyBorder="1" applyAlignment="1">
      <alignment horizontal="center" textRotation="90"/>
    </xf>
    <xf numFmtId="0" fontId="9" fillId="28" borderId="11" xfId="0" applyFont="1" applyFill="1" applyBorder="1" applyAlignment="1">
      <alignment horizontal="center" textRotation="90"/>
    </xf>
    <xf numFmtId="0" fontId="9" fillId="18" borderId="11" xfId="0" applyFont="1" applyFill="1" applyBorder="1" applyAlignment="1">
      <alignment horizontal="center" textRotation="90"/>
    </xf>
    <xf numFmtId="0" fontId="3" fillId="17" borderId="5" xfId="0" applyFont="1" applyFill="1" applyBorder="1" applyAlignment="1">
      <alignment horizontal="center"/>
    </xf>
    <xf numFmtId="0" fontId="4" fillId="17" borderId="5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center"/>
    </xf>
    <xf numFmtId="0" fontId="4" fillId="17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 textRotation="90"/>
    </xf>
    <xf numFmtId="0" fontId="41" fillId="28" borderId="1" xfId="0" applyFont="1" applyFill="1" applyBorder="1" applyAlignment="1">
      <alignment horizontal="center"/>
    </xf>
    <xf numFmtId="0" fontId="52" fillId="27" borderId="4" xfId="0" applyFont="1" applyFill="1" applyBorder="1" applyAlignment="1">
      <alignment horizontal="center"/>
    </xf>
    <xf numFmtId="0" fontId="51" fillId="32" borderId="12" xfId="0" applyFont="1" applyFill="1" applyBorder="1" applyAlignment="1">
      <alignment horizontal="center" textRotation="90"/>
    </xf>
    <xf numFmtId="0" fontId="52" fillId="33" borderId="1" xfId="0" applyFont="1" applyFill="1" applyBorder="1" applyAlignment="1">
      <alignment horizontal="center"/>
    </xf>
    <xf numFmtId="0" fontId="51" fillId="32" borderId="4" xfId="0" applyFont="1" applyFill="1" applyBorder="1" applyAlignment="1">
      <alignment horizontal="center"/>
    </xf>
    <xf numFmtId="0" fontId="51" fillId="32" borderId="11" xfId="0" applyFont="1" applyFill="1" applyBorder="1" applyAlignment="1">
      <alignment horizontal="center" textRotation="90"/>
    </xf>
    <xf numFmtId="0" fontId="52" fillId="32" borderId="11" xfId="0" applyFont="1" applyFill="1" applyBorder="1" applyAlignment="1">
      <alignment horizontal="center"/>
    </xf>
    <xf numFmtId="0" fontId="51" fillId="32" borderId="11" xfId="0" applyFont="1" applyFill="1" applyBorder="1" applyAlignment="1">
      <alignment horizontal="center"/>
    </xf>
    <xf numFmtId="0" fontId="51" fillId="33" borderId="2" xfId="0" applyFont="1" applyFill="1" applyBorder="1" applyAlignment="1">
      <alignment horizontal="center" textRotation="90"/>
    </xf>
    <xf numFmtId="0" fontId="52" fillId="32" borderId="0" xfId="0" applyFont="1" applyFill="1" applyAlignment="1">
      <alignment horizontal="center"/>
    </xf>
    <xf numFmtId="0" fontId="51" fillId="32" borderId="7" xfId="0" applyFont="1" applyFill="1" applyBorder="1" applyAlignment="1">
      <alignment horizontal="center"/>
    </xf>
    <xf numFmtId="0" fontId="52" fillId="32" borderId="12" xfId="0" applyFont="1" applyFill="1" applyBorder="1" applyAlignment="1">
      <alignment horizontal="center"/>
    </xf>
    <xf numFmtId="0" fontId="51" fillId="32" borderId="1" xfId="0" applyFont="1" applyFill="1" applyBorder="1" applyAlignment="1">
      <alignment horizontal="center"/>
    </xf>
    <xf numFmtId="0" fontId="53" fillId="32" borderId="2" xfId="0" applyFont="1" applyFill="1" applyBorder="1" applyAlignment="1">
      <alignment horizontal="center"/>
    </xf>
    <xf numFmtId="0" fontId="54" fillId="32" borderId="5" xfId="0" applyFont="1" applyFill="1" applyBorder="1" applyAlignment="1">
      <alignment horizontal="center"/>
    </xf>
    <xf numFmtId="0" fontId="55" fillId="32" borderId="11" xfId="0" applyFont="1" applyFill="1" applyBorder="1" applyAlignment="1">
      <alignment horizontal="center"/>
    </xf>
    <xf numFmtId="0" fontId="56" fillId="32" borderId="11" xfId="0" applyFont="1" applyFill="1" applyBorder="1" applyAlignment="1">
      <alignment horizontal="center" textRotation="90"/>
    </xf>
    <xf numFmtId="0" fontId="55" fillId="33" borderId="1" xfId="0" applyFont="1" applyFill="1" applyBorder="1" applyAlignment="1">
      <alignment horizontal="center"/>
    </xf>
    <xf numFmtId="0" fontId="56" fillId="33" borderId="1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 textRotation="90"/>
    </xf>
    <xf numFmtId="0" fontId="51" fillId="33" borderId="11" xfId="0" applyFont="1" applyFill="1" applyBorder="1"/>
    <xf numFmtId="0" fontId="13" fillId="16" borderId="3" xfId="0" applyFont="1" applyFill="1" applyBorder="1" applyAlignment="1">
      <alignment horizontal="center" textRotation="90"/>
    </xf>
    <xf numFmtId="0" fontId="52" fillId="32" borderId="1" xfId="0" applyFont="1" applyFill="1" applyBorder="1" applyAlignment="1">
      <alignment horizontal="center"/>
    </xf>
    <xf numFmtId="0" fontId="52" fillId="32" borderId="7" xfId="0" applyFont="1" applyFill="1" applyBorder="1" applyAlignment="1">
      <alignment horizontal="center"/>
    </xf>
    <xf numFmtId="0" fontId="53" fillId="32" borderId="1" xfId="0" applyFont="1" applyFill="1" applyBorder="1" applyAlignment="1">
      <alignment horizontal="center"/>
    </xf>
    <xf numFmtId="0" fontId="53" fillId="32" borderId="5" xfId="0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right" wrapText="1"/>
    </xf>
    <xf numFmtId="0" fontId="34" fillId="33" borderId="8" xfId="0" applyFont="1" applyFill="1" applyBorder="1" applyAlignment="1">
      <alignment horizontal="center"/>
    </xf>
    <xf numFmtId="0" fontId="34" fillId="33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3" fillId="28" borderId="7" xfId="0" applyFont="1" applyFill="1" applyBorder="1" applyAlignment="1">
      <alignment horizontal="center" textRotation="90"/>
    </xf>
    <xf numFmtId="0" fontId="9" fillId="22" borderId="1" xfId="0" applyFont="1" applyFill="1" applyBorder="1" applyAlignment="1">
      <alignment textRotation="90"/>
    </xf>
    <xf numFmtId="0" fontId="9" fillId="22" borderId="7" xfId="0" applyFont="1" applyFill="1" applyBorder="1" applyAlignment="1">
      <alignment textRotation="90"/>
    </xf>
    <xf numFmtId="0" fontId="9" fillId="22" borderId="12" xfId="0" applyFont="1" applyFill="1" applyBorder="1"/>
    <xf numFmtId="0" fontId="29" fillId="35" borderId="0" xfId="0" applyFont="1" applyFill="1" applyAlignment="1">
      <alignment textRotation="90"/>
    </xf>
    <xf numFmtId="0" fontId="0" fillId="0" borderId="13" xfId="0" applyBorder="1"/>
    <xf numFmtId="0" fontId="14" fillId="0" borderId="7" xfId="0" applyFont="1" applyBorder="1" applyAlignment="1">
      <alignment horizontal="left"/>
    </xf>
    <xf numFmtId="0" fontId="14" fillId="0" borderId="1" xfId="0" applyFont="1" applyBorder="1" applyAlignment="1">
      <alignment wrapText="1"/>
    </xf>
    <xf numFmtId="0" fontId="13" fillId="37" borderId="3" xfId="0" applyFont="1" applyFill="1" applyBorder="1" applyAlignment="1">
      <alignment horizontal="center"/>
    </xf>
    <xf numFmtId="0" fontId="13" fillId="37" borderId="4" xfId="0" applyFont="1" applyFill="1" applyBorder="1" applyAlignment="1">
      <alignment horizontal="center"/>
    </xf>
    <xf numFmtId="0" fontId="13" fillId="37" borderId="7" xfId="0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 textRotation="90"/>
    </xf>
    <xf numFmtId="0" fontId="40" fillId="37" borderId="8" xfId="0" applyFont="1" applyFill="1" applyBorder="1" applyAlignment="1">
      <alignment horizontal="center" textRotation="90"/>
    </xf>
    <xf numFmtId="0" fontId="40" fillId="37" borderId="2" xfId="0" applyFont="1" applyFill="1" applyBorder="1" applyAlignment="1">
      <alignment horizontal="center" textRotation="90"/>
    </xf>
    <xf numFmtId="0" fontId="15" fillId="36" borderId="1" xfId="0" applyFont="1" applyFill="1" applyBorder="1" applyAlignment="1">
      <alignment horizontal="center"/>
    </xf>
    <xf numFmtId="0" fontId="47" fillId="36" borderId="1" xfId="0" applyFont="1" applyFill="1" applyBorder="1" applyAlignment="1">
      <alignment horizontal="center"/>
    </xf>
    <xf numFmtId="0" fontId="16" fillId="36" borderId="1" xfId="0" applyFont="1" applyFill="1" applyBorder="1" applyAlignment="1">
      <alignment horizontal="center"/>
    </xf>
    <xf numFmtId="0" fontId="48" fillId="36" borderId="1" xfId="0" applyFont="1" applyFill="1" applyBorder="1" applyAlignment="1">
      <alignment horizontal="center"/>
    </xf>
    <xf numFmtId="0" fontId="40" fillId="37" borderId="1" xfId="0" applyFont="1" applyFill="1" applyBorder="1" applyAlignment="1">
      <alignment horizontal="center" textRotation="90"/>
    </xf>
    <xf numFmtId="0" fontId="15" fillId="37" borderId="11" xfId="0" applyFont="1" applyFill="1" applyBorder="1" applyAlignment="1">
      <alignment horizontal="center"/>
    </xf>
    <xf numFmtId="0" fontId="47" fillId="37" borderId="11" xfId="0" applyFont="1" applyFill="1" applyBorder="1" applyAlignment="1">
      <alignment horizontal="center"/>
    </xf>
    <xf numFmtId="0" fontId="16" fillId="37" borderId="11" xfId="0" applyFont="1" applyFill="1" applyBorder="1" applyAlignment="1">
      <alignment horizontal="center"/>
    </xf>
    <xf numFmtId="0" fontId="48" fillId="37" borderId="11" xfId="0" applyFont="1" applyFill="1" applyBorder="1" applyAlignment="1">
      <alignment horizontal="center"/>
    </xf>
    <xf numFmtId="0" fontId="16" fillId="37" borderId="11" xfId="0" applyFont="1" applyFill="1" applyBorder="1"/>
    <xf numFmtId="0" fontId="48" fillId="37" borderId="11" xfId="0" applyFont="1" applyFill="1" applyBorder="1"/>
    <xf numFmtId="0" fontId="13" fillId="0" borderId="1" xfId="0" applyFont="1" applyBorder="1" applyAlignment="1">
      <alignment horizontal="center" textRotation="90"/>
    </xf>
    <xf numFmtId="0" fontId="14" fillId="0" borderId="8" xfId="0" applyFont="1" applyBorder="1" applyAlignment="1">
      <alignment horizontal="center"/>
    </xf>
    <xf numFmtId="0" fontId="4" fillId="38" borderId="1" xfId="0" applyFont="1" applyFill="1" applyBorder="1" applyAlignment="1">
      <alignment horizontal="center" textRotation="90"/>
    </xf>
    <xf numFmtId="0" fontId="4" fillId="39" borderId="5" xfId="0" applyFont="1" applyFill="1" applyBorder="1" applyAlignment="1">
      <alignment horizontal="center" textRotation="90"/>
    </xf>
    <xf numFmtId="0" fontId="4" fillId="39" borderId="11" xfId="0" applyFont="1" applyFill="1" applyBorder="1" applyAlignment="1">
      <alignment horizontal="center" textRotation="90"/>
    </xf>
    <xf numFmtId="0" fontId="3" fillId="38" borderId="1" xfId="0" applyFont="1" applyFill="1" applyBorder="1" applyAlignment="1">
      <alignment horizontal="center"/>
    </xf>
    <xf numFmtId="0" fontId="3" fillId="38" borderId="3" xfId="0" applyFont="1" applyFill="1" applyBorder="1" applyAlignment="1">
      <alignment horizontal="center"/>
    </xf>
    <xf numFmtId="0" fontId="3" fillId="38" borderId="5" xfId="0" applyFont="1" applyFill="1" applyBorder="1" applyAlignment="1">
      <alignment horizontal="center"/>
    </xf>
    <xf numFmtId="0" fontId="4" fillId="27" borderId="22" xfId="0" applyFont="1" applyFill="1" applyBorder="1" applyAlignment="1">
      <alignment horizontal="center" textRotation="90"/>
    </xf>
    <xf numFmtId="0" fontId="3" fillId="27" borderId="22" xfId="0" applyFont="1" applyFill="1" applyBorder="1" applyAlignment="1">
      <alignment horizontal="center"/>
    </xf>
    <xf numFmtId="0" fontId="4" fillId="27" borderId="11" xfId="0" applyFont="1" applyFill="1" applyBorder="1" applyAlignment="1">
      <alignment horizontal="center"/>
    </xf>
    <xf numFmtId="0" fontId="4" fillId="27" borderId="14" xfId="0" applyFont="1" applyFill="1" applyBorder="1" applyAlignment="1">
      <alignment horizontal="center"/>
    </xf>
    <xf numFmtId="0" fontId="4" fillId="27" borderId="22" xfId="0" applyFont="1" applyFill="1" applyBorder="1" applyAlignment="1">
      <alignment horizontal="center"/>
    </xf>
    <xf numFmtId="0" fontId="4" fillId="28" borderId="23" xfId="0" applyFont="1" applyFill="1" applyBorder="1" applyAlignment="1">
      <alignment horizontal="center"/>
    </xf>
    <xf numFmtId="0" fontId="4" fillId="27" borderId="23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4" fillId="17" borderId="12" xfId="0" applyFont="1" applyFill="1" applyBorder="1" applyAlignment="1">
      <alignment horizontal="center"/>
    </xf>
    <xf numFmtId="0" fontId="4" fillId="17" borderId="14" xfId="0" applyFont="1" applyFill="1" applyBorder="1" applyAlignment="1">
      <alignment horizontal="center"/>
    </xf>
    <xf numFmtId="0" fontId="4" fillId="17" borderId="7" xfId="0" applyFont="1" applyFill="1" applyBorder="1" applyAlignment="1">
      <alignment horizontal="center"/>
    </xf>
    <xf numFmtId="0" fontId="4" fillId="17" borderId="22" xfId="0" applyFont="1" applyFill="1" applyBorder="1" applyAlignment="1">
      <alignment horizontal="center" textRotation="90"/>
    </xf>
    <xf numFmtId="0" fontId="3" fillId="17" borderId="22" xfId="0" applyFont="1" applyFill="1" applyBorder="1" applyAlignment="1">
      <alignment horizontal="center"/>
    </xf>
    <xf numFmtId="0" fontId="4" fillId="17" borderId="22" xfId="0" applyFont="1" applyFill="1" applyBorder="1" applyAlignment="1">
      <alignment horizontal="center"/>
    </xf>
    <xf numFmtId="0" fontId="4" fillId="17" borderId="25" xfId="0" applyFont="1" applyFill="1" applyBorder="1" applyAlignment="1">
      <alignment horizontal="center"/>
    </xf>
    <xf numFmtId="0" fontId="4" fillId="27" borderId="11" xfId="0" applyFont="1" applyFill="1" applyBorder="1"/>
    <xf numFmtId="0" fontId="4" fillId="27" borderId="12" xfId="0" applyFont="1" applyFill="1" applyBorder="1"/>
    <xf numFmtId="0" fontId="4" fillId="27" borderId="7" xfId="0" applyFont="1" applyFill="1" applyBorder="1"/>
    <xf numFmtId="0" fontId="0" fillId="0" borderId="27" xfId="0" applyBorder="1"/>
    <xf numFmtId="0" fontId="16" fillId="18" borderId="7" xfId="0" applyFont="1" applyFill="1" applyBorder="1" applyAlignment="1">
      <alignment horizontal="center"/>
    </xf>
    <xf numFmtId="0" fontId="16" fillId="17" borderId="3" xfId="0" applyFont="1" applyFill="1" applyBorder="1" applyAlignment="1">
      <alignment horizontal="center"/>
    </xf>
    <xf numFmtId="0" fontId="15" fillId="40" borderId="3" xfId="0" applyFont="1" applyFill="1" applyBorder="1" applyAlignment="1">
      <alignment horizontal="center"/>
    </xf>
    <xf numFmtId="0" fontId="14" fillId="17" borderId="4" xfId="0" applyFont="1" applyFill="1" applyBorder="1" applyAlignment="1">
      <alignment horizontal="center"/>
    </xf>
    <xf numFmtId="0" fontId="14" fillId="18" borderId="4" xfId="0" applyFont="1" applyFill="1" applyBorder="1" applyAlignment="1">
      <alignment horizontal="center"/>
    </xf>
    <xf numFmtId="0" fontId="13" fillId="17" borderId="4" xfId="0" applyFont="1" applyFill="1" applyBorder="1" applyAlignment="1">
      <alignment horizontal="center"/>
    </xf>
    <xf numFmtId="0" fontId="13" fillId="18" borderId="4" xfId="0" applyFont="1" applyFill="1" applyBorder="1" applyAlignment="1">
      <alignment horizontal="center"/>
    </xf>
    <xf numFmtId="0" fontId="16" fillId="18" borderId="4" xfId="0" applyFont="1" applyFill="1" applyBorder="1" applyAlignment="1">
      <alignment horizontal="center"/>
    </xf>
    <xf numFmtId="0" fontId="16" fillId="17" borderId="4" xfId="0" applyFont="1" applyFill="1" applyBorder="1" applyAlignment="1">
      <alignment horizontal="center"/>
    </xf>
    <xf numFmtId="0" fontId="14" fillId="27" borderId="4" xfId="0" applyFont="1" applyFill="1" applyBorder="1" applyAlignment="1">
      <alignment horizontal="center"/>
    </xf>
    <xf numFmtId="0" fontId="13" fillId="27" borderId="4" xfId="0" applyFont="1" applyFill="1" applyBorder="1" applyAlignment="1">
      <alignment horizontal="center"/>
    </xf>
    <xf numFmtId="0" fontId="55" fillId="40" borderId="3" xfId="0" applyFont="1" applyFill="1" applyBorder="1" applyAlignment="1">
      <alignment horizontal="center"/>
    </xf>
    <xf numFmtId="0" fontId="56" fillId="40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52" fillId="41" borderId="12" xfId="0" applyFont="1" applyFill="1" applyBorder="1" applyAlignment="1">
      <alignment horizontal="center" textRotation="90"/>
    </xf>
    <xf numFmtId="0" fontId="52" fillId="40" borderId="1" xfId="0" applyFont="1" applyFill="1" applyBorder="1" applyAlignment="1">
      <alignment horizontal="center"/>
    </xf>
    <xf numFmtId="0" fontId="52" fillId="40" borderId="8" xfId="0" applyFont="1" applyFill="1" applyBorder="1" applyAlignment="1">
      <alignment horizontal="center" textRotation="90"/>
    </xf>
    <xf numFmtId="0" fontId="52" fillId="40" borderId="9" xfId="0" applyFont="1" applyFill="1" applyBorder="1" applyAlignment="1">
      <alignment horizontal="center"/>
    </xf>
    <xf numFmtId="0" fontId="53" fillId="40" borderId="9" xfId="0" applyFont="1" applyFill="1" applyBorder="1" applyAlignment="1">
      <alignment horizontal="center"/>
    </xf>
    <xf numFmtId="0" fontId="52" fillId="41" borderId="2" xfId="0" applyFont="1" applyFill="1" applyBorder="1" applyAlignment="1">
      <alignment horizontal="center" textRotation="90"/>
    </xf>
    <xf numFmtId="0" fontId="53" fillId="40" borderId="1" xfId="0" applyFont="1" applyFill="1" applyBorder="1" applyAlignment="1">
      <alignment horizontal="center"/>
    </xf>
    <xf numFmtId="0" fontId="52" fillId="41" borderId="8" xfId="0" applyFont="1" applyFill="1" applyBorder="1" applyAlignment="1">
      <alignment horizontal="center" textRotation="90"/>
    </xf>
    <xf numFmtId="0" fontId="55" fillId="34" borderId="11" xfId="0" applyFont="1" applyFill="1" applyBorder="1" applyAlignment="1">
      <alignment horizontal="center" textRotation="90"/>
    </xf>
    <xf numFmtId="0" fontId="55" fillId="40" borderId="1" xfId="0" applyFont="1" applyFill="1" applyBorder="1" applyAlignment="1">
      <alignment horizontal="center"/>
    </xf>
    <xf numFmtId="0" fontId="52" fillId="40" borderId="2" xfId="0" applyFont="1" applyFill="1" applyBorder="1" applyAlignment="1">
      <alignment horizontal="center"/>
    </xf>
    <xf numFmtId="0" fontId="52" fillId="41" borderId="1" xfId="0" applyFont="1" applyFill="1" applyBorder="1" applyAlignment="1">
      <alignment horizontal="center" textRotation="90"/>
    </xf>
    <xf numFmtId="0" fontId="52" fillId="40" borderId="5" xfId="0" applyFont="1" applyFill="1" applyBorder="1" applyAlignment="1">
      <alignment horizontal="center"/>
    </xf>
    <xf numFmtId="0" fontId="52" fillId="41" borderId="11" xfId="0" applyFont="1" applyFill="1" applyBorder="1" applyAlignment="1">
      <alignment horizontal="center" textRotation="90"/>
    </xf>
    <xf numFmtId="0" fontId="55" fillId="32" borderId="11" xfId="0" applyFont="1" applyFill="1" applyBorder="1" applyAlignment="1">
      <alignment horizontal="center" textRotation="90"/>
    </xf>
    <xf numFmtId="0" fontId="52" fillId="40" borderId="5" xfId="0" applyFont="1" applyFill="1" applyBorder="1" applyAlignment="1">
      <alignment horizontal="center" textRotation="90"/>
    </xf>
    <xf numFmtId="0" fontId="52" fillId="32" borderId="6" xfId="0" applyFont="1" applyFill="1" applyBorder="1" applyAlignment="1">
      <alignment horizontal="center" textRotation="90"/>
    </xf>
    <xf numFmtId="0" fontId="52" fillId="32" borderId="11" xfId="0" applyFont="1" applyFill="1" applyBorder="1" applyAlignment="1">
      <alignment horizontal="center" textRotation="90"/>
    </xf>
    <xf numFmtId="0" fontId="52" fillId="40" borderId="1" xfId="0" applyFont="1" applyFill="1" applyBorder="1" applyAlignment="1">
      <alignment horizontal="center" textRotation="90"/>
    </xf>
    <xf numFmtId="0" fontId="52" fillId="41" borderId="10" xfId="0" applyFont="1" applyFill="1" applyBorder="1" applyAlignment="1">
      <alignment horizontal="center"/>
    </xf>
    <xf numFmtId="0" fontId="52" fillId="40" borderId="8" xfId="0" applyFont="1" applyFill="1" applyBorder="1" applyAlignment="1">
      <alignment horizontal="center"/>
    </xf>
    <xf numFmtId="0" fontId="16" fillId="18" borderId="7" xfId="0" applyFont="1" applyFill="1" applyBorder="1" applyAlignment="1">
      <alignment horizontal="center" textRotation="90"/>
    </xf>
    <xf numFmtId="0" fontId="30" fillId="0" borderId="1" xfId="0" applyFont="1" applyBorder="1" applyAlignment="1">
      <alignment horizontal="left"/>
    </xf>
    <xf numFmtId="0" fontId="34" fillId="40" borderId="8" xfId="0" applyFont="1" applyFill="1" applyBorder="1" applyAlignment="1">
      <alignment horizontal="center"/>
    </xf>
    <xf numFmtId="0" fontId="52" fillId="33" borderId="8" xfId="0" applyFont="1" applyFill="1" applyBorder="1" applyAlignment="1">
      <alignment horizontal="center"/>
    </xf>
    <xf numFmtId="0" fontId="52" fillId="33" borderId="1" xfId="0" applyFont="1" applyFill="1" applyBorder="1" applyAlignment="1">
      <alignment horizontal="center" textRotation="90"/>
    </xf>
    <xf numFmtId="0" fontId="14" fillId="42" borderId="1" xfId="0" applyFont="1" applyFill="1" applyBorder="1"/>
    <xf numFmtId="0" fontId="13" fillId="42" borderId="7" xfId="0" applyFont="1" applyFill="1" applyBorder="1" applyAlignment="1">
      <alignment horizontal="center"/>
    </xf>
    <xf numFmtId="0" fontId="13" fillId="42" borderId="7" xfId="0" applyFont="1" applyFill="1" applyBorder="1"/>
    <xf numFmtId="0" fontId="13" fillId="42" borderId="1" xfId="0" applyFont="1" applyFill="1" applyBorder="1"/>
    <xf numFmtId="0" fontId="13" fillId="42" borderId="11" xfId="0" applyFont="1" applyFill="1" applyBorder="1" applyAlignment="1">
      <alignment horizontal="center"/>
    </xf>
    <xf numFmtId="0" fontId="13" fillId="42" borderId="1" xfId="0" applyFont="1" applyFill="1" applyBorder="1" applyAlignment="1">
      <alignment horizontal="center"/>
    </xf>
    <xf numFmtId="0" fontId="58" fillId="33" borderId="1" xfId="0" applyFont="1" applyFill="1" applyBorder="1" applyAlignment="1">
      <alignment horizontal="center"/>
    </xf>
    <xf numFmtId="0" fontId="16" fillId="0" borderId="1" xfId="0" applyFont="1" applyBorder="1"/>
    <xf numFmtId="0" fontId="58" fillId="20" borderId="1" xfId="0" applyFont="1" applyFill="1" applyBorder="1" applyAlignment="1">
      <alignment horizontal="center"/>
    </xf>
    <xf numFmtId="0" fontId="9" fillId="28" borderId="1" xfId="0" applyFont="1" applyFill="1" applyBorder="1"/>
    <xf numFmtId="0" fontId="9" fillId="28" borderId="7" xfId="0" applyFont="1" applyFill="1" applyBorder="1"/>
    <xf numFmtId="0" fontId="9" fillId="28" borderId="4" xfId="0" applyFont="1" applyFill="1" applyBorder="1"/>
    <xf numFmtId="0" fontId="9" fillId="28" borderId="5" xfId="0" applyFont="1" applyFill="1" applyBorder="1"/>
    <xf numFmtId="0" fontId="9" fillId="28" borderId="11" xfId="0" applyFont="1" applyFill="1" applyBorder="1"/>
    <xf numFmtId="0" fontId="9" fillId="28" borderId="6" xfId="0" applyFont="1" applyFill="1" applyBorder="1"/>
    <xf numFmtId="0" fontId="59" fillId="32" borderId="11" xfId="0" applyFont="1" applyFill="1" applyBorder="1" applyAlignment="1">
      <alignment horizontal="center" textRotation="90"/>
    </xf>
    <xf numFmtId="0" fontId="33" fillId="33" borderId="8" xfId="0" applyFont="1" applyFill="1" applyBorder="1" applyAlignment="1">
      <alignment horizontal="center"/>
    </xf>
    <xf numFmtId="0" fontId="7" fillId="0" borderId="13" xfId="0" applyFont="1" applyBorder="1"/>
    <xf numFmtId="0" fontId="52" fillId="32" borderId="12" xfId="0" applyFont="1" applyFill="1" applyBorder="1" applyAlignment="1">
      <alignment horizontal="center" textRotation="90"/>
    </xf>
    <xf numFmtId="0" fontId="14" fillId="33" borderId="8" xfId="0" applyFont="1" applyFill="1" applyBorder="1" applyAlignment="1">
      <alignment horizontal="center" textRotation="90"/>
    </xf>
    <xf numFmtId="0" fontId="59" fillId="33" borderId="1" xfId="0" applyFont="1" applyFill="1" applyBorder="1" applyAlignment="1">
      <alignment horizontal="center"/>
    </xf>
    <xf numFmtId="0" fontId="52" fillId="32" borderId="5" xfId="0" applyFont="1" applyFill="1" applyBorder="1" applyAlignment="1">
      <alignment horizontal="center" textRotation="90"/>
    </xf>
    <xf numFmtId="0" fontId="59" fillId="33" borderId="3" xfId="0" applyFont="1" applyFill="1" applyBorder="1" applyAlignment="1">
      <alignment horizontal="center"/>
    </xf>
    <xf numFmtId="0" fontId="61" fillId="33" borderId="8" xfId="0" applyFont="1" applyFill="1" applyBorder="1" applyAlignment="1">
      <alignment horizontal="center"/>
    </xf>
    <xf numFmtId="0" fontId="61" fillId="33" borderId="1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8" fillId="33" borderId="11" xfId="0" applyFont="1" applyFill="1" applyBorder="1"/>
    <xf numFmtId="0" fontId="59" fillId="33" borderId="2" xfId="0" applyFont="1" applyFill="1" applyBorder="1" applyAlignment="1">
      <alignment horizontal="center" textRotation="90"/>
    </xf>
    <xf numFmtId="0" fontId="59" fillId="33" borderId="8" xfId="0" applyFont="1" applyFill="1" applyBorder="1" applyAlignment="1">
      <alignment horizontal="center" textRotation="90"/>
    </xf>
    <xf numFmtId="0" fontId="59" fillId="33" borderId="8" xfId="0" applyFont="1" applyFill="1" applyBorder="1" applyAlignment="1">
      <alignment horizontal="center"/>
    </xf>
    <xf numFmtId="0" fontId="59" fillId="33" borderId="1" xfId="0" applyFont="1" applyFill="1" applyBorder="1" applyAlignment="1">
      <alignment horizontal="center" textRotation="90"/>
    </xf>
    <xf numFmtId="0" fontId="9" fillId="17" borderId="7" xfId="0" applyFont="1" applyFill="1" applyBorder="1" applyAlignment="1">
      <alignment horizontal="center"/>
    </xf>
    <xf numFmtId="0" fontId="34" fillId="40" borderId="1" xfId="0" applyFont="1" applyFill="1" applyBorder="1" applyAlignment="1">
      <alignment horizontal="center" textRotation="90"/>
    </xf>
    <xf numFmtId="0" fontId="26" fillId="0" borderId="0" xfId="0" applyFont="1" applyAlignment="1">
      <alignment horizontal="center"/>
    </xf>
    <xf numFmtId="0" fontId="9" fillId="22" borderId="3" xfId="0" applyFont="1" applyFill="1" applyBorder="1" applyAlignment="1">
      <alignment textRotation="90"/>
    </xf>
    <xf numFmtId="0" fontId="35" fillId="23" borderId="3" xfId="0" applyFont="1" applyFill="1" applyBorder="1" applyAlignment="1">
      <alignment horizontal="center"/>
    </xf>
    <xf numFmtId="0" fontId="59" fillId="40" borderId="8" xfId="0" applyFont="1" applyFill="1" applyBorder="1" applyAlignment="1">
      <alignment horizontal="center" textRotation="90"/>
    </xf>
    <xf numFmtId="0" fontId="63" fillId="40" borderId="3" xfId="0" applyFont="1" applyFill="1" applyBorder="1" applyAlignment="1">
      <alignment horizontal="center" textRotation="90"/>
    </xf>
    <xf numFmtId="0" fontId="34" fillId="42" borderId="9" xfId="0" applyFont="1" applyFill="1" applyBorder="1" applyAlignment="1">
      <alignment horizontal="center"/>
    </xf>
    <xf numFmtId="0" fontId="34" fillId="44" borderId="9" xfId="0" applyFont="1" applyFill="1" applyBorder="1" applyAlignment="1">
      <alignment horizontal="center"/>
    </xf>
    <xf numFmtId="0" fontId="9" fillId="18" borderId="4" xfId="0" applyFont="1" applyFill="1" applyBorder="1" applyAlignment="1">
      <alignment horizontal="center" textRotation="90"/>
    </xf>
    <xf numFmtId="0" fontId="9" fillId="18" borderId="3" xfId="0" applyFont="1" applyFill="1" applyBorder="1" applyAlignment="1">
      <alignment horizontal="center" textRotation="90"/>
    </xf>
    <xf numFmtId="0" fontId="52" fillId="43" borderId="8" xfId="0" applyFont="1" applyFill="1" applyBorder="1" applyAlignment="1">
      <alignment horizontal="center" textRotation="90"/>
    </xf>
    <xf numFmtId="0" fontId="52" fillId="44" borderId="8" xfId="0" applyFont="1" applyFill="1" applyBorder="1" applyAlignment="1">
      <alignment horizontal="center" textRotation="90"/>
    </xf>
    <xf numFmtId="0" fontId="28" fillId="24" borderId="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 textRotation="90"/>
    </xf>
    <xf numFmtId="0" fontId="7" fillId="17" borderId="1" xfId="0" applyFont="1" applyFill="1" applyBorder="1" applyAlignment="1">
      <alignment horizontal="center"/>
    </xf>
    <xf numFmtId="0" fontId="52" fillId="43" borderId="1" xfId="0" applyFont="1" applyFill="1" applyBorder="1" applyAlignment="1">
      <alignment horizontal="center" textRotation="90"/>
    </xf>
    <xf numFmtId="0" fontId="52" fillId="42" borderId="8" xfId="0" applyFont="1" applyFill="1" applyBorder="1" applyAlignment="1">
      <alignment horizontal="center"/>
    </xf>
    <xf numFmtId="0" fontId="59" fillId="45" borderId="1" xfId="0" applyFont="1" applyFill="1" applyBorder="1" applyAlignment="1">
      <alignment horizontal="center" textRotation="90"/>
    </xf>
    <xf numFmtId="0" fontId="52" fillId="42" borderId="3" xfId="0" applyFont="1" applyFill="1" applyBorder="1" applyAlignment="1">
      <alignment horizontal="center"/>
    </xf>
    <xf numFmtId="0" fontId="52" fillId="44" borderId="3" xfId="0" applyFont="1" applyFill="1" applyBorder="1" applyAlignment="1">
      <alignment horizontal="center"/>
    </xf>
    <xf numFmtId="0" fontId="52" fillId="44" borderId="5" xfId="0" applyFont="1" applyFill="1" applyBorder="1" applyAlignment="1">
      <alignment horizontal="center"/>
    </xf>
    <xf numFmtId="0" fontId="52" fillId="44" borderId="2" xfId="0" applyFont="1" applyFill="1" applyBorder="1" applyAlignment="1">
      <alignment horizontal="center" textRotation="90"/>
    </xf>
    <xf numFmtId="0" fontId="16" fillId="42" borderId="1" xfId="0" applyFont="1" applyFill="1" applyBorder="1" applyAlignment="1">
      <alignment horizontal="center"/>
    </xf>
    <xf numFmtId="0" fontId="56" fillId="42" borderId="1" xfId="0" applyFont="1" applyFill="1" applyBorder="1" applyAlignment="1">
      <alignment horizontal="center"/>
    </xf>
    <xf numFmtId="0" fontId="55" fillId="42" borderId="1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 textRotation="90"/>
    </xf>
    <xf numFmtId="0" fontId="52" fillId="34" borderId="12" xfId="0" applyFont="1" applyFill="1" applyBorder="1" applyAlignment="1">
      <alignment horizontal="center" textRotation="90"/>
    </xf>
    <xf numFmtId="0" fontId="13" fillId="42" borderId="8" xfId="0" applyFont="1" applyFill="1" applyBorder="1" applyAlignment="1">
      <alignment horizontal="center" textRotation="90"/>
    </xf>
    <xf numFmtId="0" fontId="52" fillId="34" borderId="1" xfId="0" applyFont="1" applyFill="1" applyBorder="1" applyAlignment="1">
      <alignment horizontal="center" textRotation="90"/>
    </xf>
    <xf numFmtId="0" fontId="13" fillId="18" borderId="8" xfId="0" applyFont="1" applyFill="1" applyBorder="1" applyAlignment="1">
      <alignment horizontal="center" textRotation="90"/>
    </xf>
    <xf numFmtId="0" fontId="13" fillId="18" borderId="14" xfId="0" applyFont="1" applyFill="1" applyBorder="1" applyAlignment="1">
      <alignment horizontal="center" textRotation="90"/>
    </xf>
    <xf numFmtId="0" fontId="30" fillId="0" borderId="0" xfId="0" applyFont="1"/>
    <xf numFmtId="0" fontId="64" fillId="27" borderId="1" xfId="0" applyFont="1" applyFill="1" applyBorder="1"/>
    <xf numFmtId="0" fontId="64" fillId="27" borderId="3" xfId="0" applyFont="1" applyFill="1" applyBorder="1"/>
    <xf numFmtId="0" fontId="64" fillId="28" borderId="11" xfId="0" applyFont="1" applyFill="1" applyBorder="1"/>
    <xf numFmtId="0" fontId="34" fillId="0" borderId="0" xfId="0" applyFont="1" applyAlignment="1">
      <alignment horizontal="left"/>
    </xf>
    <xf numFmtId="0" fontId="35" fillId="23" borderId="8" xfId="0" applyFont="1" applyFill="1" applyBorder="1" applyAlignment="1">
      <alignment horizontal="center"/>
    </xf>
    <xf numFmtId="0" fontId="35" fillId="23" borderId="9" xfId="0" applyFont="1" applyFill="1" applyBorder="1" applyAlignment="1">
      <alignment horizontal="center"/>
    </xf>
    <xf numFmtId="0" fontId="9" fillId="23" borderId="28" xfId="0" applyFont="1" applyFill="1" applyBorder="1" applyAlignment="1">
      <alignment horizontal="center"/>
    </xf>
    <xf numFmtId="0" fontId="9" fillId="23" borderId="29" xfId="0" applyFont="1" applyFill="1" applyBorder="1" applyAlignment="1">
      <alignment horizontal="center"/>
    </xf>
    <xf numFmtId="0" fontId="9" fillId="23" borderId="30" xfId="0" applyFont="1" applyFill="1" applyBorder="1" applyAlignment="1">
      <alignment horizontal="center"/>
    </xf>
    <xf numFmtId="0" fontId="0" fillId="0" borderId="9" xfId="0" applyBorder="1"/>
    <xf numFmtId="0" fontId="0" fillId="0" borderId="31" xfId="0" applyBorder="1" applyAlignment="1">
      <alignment horizontal="center"/>
    </xf>
    <xf numFmtId="0" fontId="9" fillId="0" borderId="31" xfId="0" applyFont="1" applyBorder="1"/>
    <xf numFmtId="0" fontId="17" fillId="25" borderId="8" xfId="0" applyFont="1" applyFill="1" applyBorder="1" applyAlignment="1">
      <alignment wrapText="1"/>
    </xf>
    <xf numFmtId="0" fontId="9" fillId="25" borderId="29" xfId="0" applyFont="1" applyFill="1" applyBorder="1" applyAlignment="1">
      <alignment horizontal="center"/>
    </xf>
    <xf numFmtId="0" fontId="9" fillId="25" borderId="29" xfId="0" applyFont="1" applyFill="1" applyBorder="1"/>
    <xf numFmtId="0" fontId="9" fillId="25" borderId="30" xfId="0" applyFont="1" applyFill="1" applyBorder="1"/>
    <xf numFmtId="0" fontId="17" fillId="25" borderId="16" xfId="0" applyFont="1" applyFill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0" fillId="23" borderId="3" xfId="0" applyFill="1" applyBorder="1" applyAlignment="1">
      <alignment horizontal="center"/>
    </xf>
    <xf numFmtId="0" fontId="0" fillId="23" borderId="9" xfId="0" applyFill="1" applyBorder="1" applyAlignment="1">
      <alignment horizontal="center"/>
    </xf>
    <xf numFmtId="0" fontId="0" fillId="23" borderId="32" xfId="0" applyFill="1" applyBorder="1" applyAlignment="1">
      <alignment horizontal="center"/>
    </xf>
    <xf numFmtId="0" fontId="9" fillId="0" borderId="33" xfId="0" applyFont="1" applyBorder="1"/>
    <xf numFmtId="0" fontId="9" fillId="0" borderId="34" xfId="0" applyFont="1" applyBorder="1"/>
    <xf numFmtId="0" fontId="9" fillId="0" borderId="35" xfId="0" applyFont="1" applyBorder="1"/>
    <xf numFmtId="0" fontId="9" fillId="0" borderId="36" xfId="0" applyFont="1" applyBorder="1"/>
    <xf numFmtId="0" fontId="17" fillId="25" borderId="0" xfId="0" applyFont="1" applyFill="1" applyAlignment="1">
      <alignment horizontal="left"/>
    </xf>
    <xf numFmtId="0" fontId="9" fillId="25" borderId="28" xfId="0" applyFont="1" applyFill="1" applyBorder="1" applyAlignment="1">
      <alignment horizontal="right"/>
    </xf>
    <xf numFmtId="0" fontId="9" fillId="25" borderId="29" xfId="0" applyFont="1" applyFill="1" applyBorder="1" applyAlignment="1">
      <alignment horizontal="right"/>
    </xf>
    <xf numFmtId="0" fontId="17" fillId="25" borderId="12" xfId="0" applyFont="1" applyFill="1" applyBorder="1" applyAlignment="1">
      <alignment horizontal="left"/>
    </xf>
    <xf numFmtId="0" fontId="9" fillId="23" borderId="32" xfId="0" applyFont="1" applyFill="1" applyBorder="1" applyAlignment="1">
      <alignment horizontal="center"/>
    </xf>
    <xf numFmtId="0" fontId="9" fillId="23" borderId="37" xfId="0" applyFont="1" applyFill="1" applyBorder="1" applyAlignment="1">
      <alignment horizontal="center"/>
    </xf>
    <xf numFmtId="0" fontId="9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13" fillId="14" borderId="0" xfId="0" applyFont="1" applyFill="1"/>
    <xf numFmtId="0" fontId="13" fillId="14" borderId="0" xfId="0" applyFont="1" applyFill="1" applyAlignment="1">
      <alignment horizontal="center"/>
    </xf>
    <xf numFmtId="0" fontId="7" fillId="14" borderId="0" xfId="0" applyFont="1" applyFill="1" applyAlignment="1">
      <alignment horizontal="center"/>
    </xf>
    <xf numFmtId="0" fontId="0" fillId="14" borderId="0" xfId="0" applyFill="1"/>
    <xf numFmtId="0" fontId="0" fillId="14" borderId="0" xfId="0" applyFill="1" applyAlignment="1">
      <alignment horizontal="center"/>
    </xf>
    <xf numFmtId="0" fontId="16" fillId="14" borderId="0" xfId="0" applyFont="1" applyFill="1" applyAlignment="1">
      <alignment horizontal="center"/>
    </xf>
    <xf numFmtId="0" fontId="14" fillId="14" borderId="0" xfId="0" applyFont="1" applyFill="1" applyAlignment="1">
      <alignment horizontal="center"/>
    </xf>
    <xf numFmtId="0" fontId="30" fillId="14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14" borderId="0" xfId="0" applyFont="1" applyFill="1" applyAlignment="1">
      <alignment horizontal="center"/>
    </xf>
    <xf numFmtId="0" fontId="29" fillId="26" borderId="0" xfId="0" applyFont="1" applyFill="1"/>
    <xf numFmtId="0" fontId="17" fillId="0" borderId="5" xfId="0" applyFont="1" applyBorder="1"/>
    <xf numFmtId="0" fontId="65" fillId="0" borderId="0" xfId="0" applyFont="1"/>
    <xf numFmtId="0" fontId="9" fillId="0" borderId="9" xfId="0" applyFont="1" applyBorder="1"/>
    <xf numFmtId="0" fontId="17" fillId="29" borderId="8" xfId="0" applyFont="1" applyFill="1" applyBorder="1" applyAlignment="1">
      <alignment wrapText="1"/>
    </xf>
    <xf numFmtId="0" fontId="29" fillId="0" borderId="3" xfId="0" applyFont="1" applyBorder="1"/>
    <xf numFmtId="0" fontId="29" fillId="0" borderId="13" xfId="0" applyFont="1" applyBorder="1"/>
    <xf numFmtId="0" fontId="30" fillId="26" borderId="1" xfId="0" applyFont="1" applyFill="1" applyBorder="1"/>
    <xf numFmtId="49" fontId="13" fillId="0" borderId="1" xfId="0" applyNumberFormat="1" applyFont="1" applyBorder="1"/>
    <xf numFmtId="49" fontId="14" fillId="0" borderId="1" xfId="0" applyNumberFormat="1" applyFont="1" applyBorder="1"/>
    <xf numFmtId="0" fontId="13" fillId="0" borderId="14" xfId="0" applyFont="1" applyBorder="1"/>
    <xf numFmtId="0" fontId="2" fillId="27" borderId="4" xfId="0" applyFont="1" applyFill="1" applyBorder="1" applyAlignment="1">
      <alignment horizontal="center"/>
    </xf>
    <xf numFmtId="0" fontId="4" fillId="21" borderId="5" xfId="0" applyFont="1" applyFill="1" applyBorder="1" applyAlignment="1">
      <alignment horizontal="center" textRotation="90"/>
    </xf>
    <xf numFmtId="0" fontId="4" fillId="21" borderId="11" xfId="0" applyFont="1" applyFill="1" applyBorder="1" applyAlignment="1">
      <alignment horizontal="center" textRotation="90"/>
    </xf>
    <xf numFmtId="0" fontId="3" fillId="20" borderId="7" xfId="0" applyFont="1" applyFill="1" applyBorder="1" applyAlignment="1">
      <alignment horizontal="center"/>
    </xf>
    <xf numFmtId="0" fontId="6" fillId="20" borderId="7" xfId="0" applyFont="1" applyFill="1" applyBorder="1" applyAlignment="1">
      <alignment horizontal="center"/>
    </xf>
    <xf numFmtId="0" fontId="6" fillId="20" borderId="1" xfId="0" applyFont="1" applyFill="1" applyBorder="1" applyAlignment="1">
      <alignment horizontal="center"/>
    </xf>
    <xf numFmtId="0" fontId="52" fillId="33" borderId="11" xfId="0" applyFont="1" applyFill="1" applyBorder="1"/>
    <xf numFmtId="0" fontId="2" fillId="17" borderId="7" xfId="0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2" fillId="27" borderId="1" xfId="0" applyFont="1" applyFill="1" applyBorder="1" applyAlignment="1">
      <alignment horizontal="center"/>
    </xf>
    <xf numFmtId="0" fontId="0" fillId="28" borderId="7" xfId="0" applyFill="1" applyBorder="1"/>
    <xf numFmtId="0" fontId="35" fillId="28" borderId="7" xfId="0" applyFont="1" applyFill="1" applyBorder="1"/>
    <xf numFmtId="0" fontId="35" fillId="28" borderId="4" xfId="0" applyFont="1" applyFill="1" applyBorder="1"/>
    <xf numFmtId="0" fontId="35" fillId="28" borderId="3" xfId="0" applyFont="1" applyFill="1" applyBorder="1"/>
    <xf numFmtId="0" fontId="0" fillId="29" borderId="7" xfId="0" applyFill="1" applyBorder="1" applyAlignment="1">
      <alignment horizontal="center"/>
    </xf>
    <xf numFmtId="0" fontId="35" fillId="28" borderId="11" xfId="0" applyFont="1" applyFill="1" applyBorder="1"/>
    <xf numFmtId="0" fontId="35" fillId="28" borderId="6" xfId="0" applyFont="1" applyFill="1" applyBorder="1"/>
    <xf numFmtId="0" fontId="35" fillId="28" borderId="13" xfId="0" applyFont="1" applyFill="1" applyBorder="1"/>
    <xf numFmtId="0" fontId="0" fillId="29" borderId="11" xfId="0" applyFill="1" applyBorder="1" applyAlignment="1">
      <alignment horizontal="center"/>
    </xf>
    <xf numFmtId="0" fontId="17" fillId="29" borderId="11" xfId="0" applyFont="1" applyFill="1" applyBorder="1" applyAlignment="1">
      <alignment horizontal="center"/>
    </xf>
    <xf numFmtId="0" fontId="27" fillId="28" borderId="4" xfId="0" applyFont="1" applyFill="1" applyBorder="1"/>
    <xf numFmtId="0" fontId="14" fillId="0" borderId="1" xfId="0" applyFont="1" applyBorder="1" applyAlignment="1">
      <alignment horizontal="left"/>
    </xf>
    <xf numFmtId="0" fontId="9" fillId="0" borderId="13" xfId="0" applyFont="1" applyBorder="1"/>
    <xf numFmtId="0" fontId="9" fillId="0" borderId="12" xfId="0" applyFont="1" applyBorder="1"/>
    <xf numFmtId="0" fontId="9" fillId="29" borderId="7" xfId="0" applyFont="1" applyFill="1" applyBorder="1" applyAlignment="1">
      <alignment horizontal="center"/>
    </xf>
    <xf numFmtId="0" fontId="9" fillId="29" borderId="11" xfId="0" applyFont="1" applyFill="1" applyBorder="1" applyAlignment="1">
      <alignment horizontal="center"/>
    </xf>
    <xf numFmtId="0" fontId="52" fillId="33" borderId="5" xfId="0" applyFont="1" applyFill="1" applyBorder="1" applyAlignment="1">
      <alignment horizontal="center" textRotation="90"/>
    </xf>
    <xf numFmtId="0" fontId="54" fillId="33" borderId="5" xfId="0" applyFont="1" applyFill="1" applyBorder="1" applyAlignment="1">
      <alignment horizontal="center" textRotation="90"/>
    </xf>
    <xf numFmtId="0" fontId="53" fillId="33" borderId="7" xfId="0" applyFont="1" applyFill="1" applyBorder="1" applyAlignment="1">
      <alignment horizontal="center"/>
    </xf>
    <xf numFmtId="0" fontId="54" fillId="33" borderId="7" xfId="0" applyFont="1" applyFill="1" applyBorder="1" applyAlignment="1">
      <alignment horizontal="center"/>
    </xf>
    <xf numFmtId="0" fontId="54" fillId="33" borderId="1" xfId="0" applyFont="1" applyFill="1" applyBorder="1" applyAlignment="1">
      <alignment horizontal="center"/>
    </xf>
    <xf numFmtId="0" fontId="14" fillId="15" borderId="4" xfId="0" applyFont="1" applyFill="1" applyBorder="1" applyAlignment="1">
      <alignment horizontal="center"/>
    </xf>
    <xf numFmtId="0" fontId="13" fillId="14" borderId="4" xfId="0" applyFont="1" applyFill="1" applyBorder="1" applyAlignment="1">
      <alignment horizontal="center"/>
    </xf>
    <xf numFmtId="0" fontId="16" fillId="14" borderId="4" xfId="0" applyFont="1" applyFill="1" applyBorder="1" applyAlignment="1">
      <alignment horizontal="center"/>
    </xf>
    <xf numFmtId="0" fontId="13" fillId="15" borderId="4" xfId="0" applyFont="1" applyFill="1" applyBorder="1" applyAlignment="1">
      <alignment horizontal="center"/>
    </xf>
    <xf numFmtId="0" fontId="17" fillId="18" borderId="5" xfId="0" applyFont="1" applyFill="1" applyBorder="1" applyAlignment="1">
      <alignment horizontal="center"/>
    </xf>
    <xf numFmtId="0" fontId="54" fillId="34" borderId="5" xfId="0" applyFont="1" applyFill="1" applyBorder="1" applyAlignment="1">
      <alignment horizontal="center" textRotation="90"/>
    </xf>
    <xf numFmtId="0" fontId="35" fillId="32" borderId="11" xfId="0" applyFont="1" applyFill="1" applyBorder="1"/>
    <xf numFmtId="0" fontId="35" fillId="32" borderId="11" xfId="0" applyFont="1" applyFill="1" applyBorder="1" applyAlignment="1">
      <alignment horizontal="center"/>
    </xf>
    <xf numFmtId="0" fontId="2" fillId="32" borderId="7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center"/>
    </xf>
    <xf numFmtId="0" fontId="3" fillId="33" borderId="1" xfId="0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0" fontId="4" fillId="33" borderId="1" xfId="0" applyFont="1" applyFill="1" applyBorder="1" applyAlignment="1">
      <alignment horizontal="center"/>
    </xf>
    <xf numFmtId="0" fontId="2" fillId="33" borderId="3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3" fillId="33" borderId="4" xfId="0" applyFont="1" applyFill="1" applyBorder="1" applyAlignment="1">
      <alignment horizontal="center"/>
    </xf>
    <xf numFmtId="0" fontId="14" fillId="33" borderId="8" xfId="0" applyFont="1" applyFill="1" applyBorder="1" applyAlignment="1">
      <alignment horizontal="center"/>
    </xf>
    <xf numFmtId="0" fontId="13" fillId="32" borderId="4" xfId="0" applyFont="1" applyFill="1" applyBorder="1" applyAlignment="1">
      <alignment horizontal="center"/>
    </xf>
    <xf numFmtId="0" fontId="52" fillId="34" borderId="5" xfId="0" applyFont="1" applyFill="1" applyBorder="1" applyAlignment="1">
      <alignment horizontal="center" textRotation="90"/>
    </xf>
    <xf numFmtId="0" fontId="13" fillId="0" borderId="7" xfId="0" applyFont="1" applyBorder="1" applyAlignment="1">
      <alignment horizontal="right" wrapText="1"/>
    </xf>
    <xf numFmtId="0" fontId="41" fillId="3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4" fillId="32" borderId="14" xfId="0" applyFont="1" applyFill="1" applyBorder="1" applyAlignment="1">
      <alignment horizontal="center" textRotation="90"/>
    </xf>
    <xf numFmtId="0" fontId="52" fillId="33" borderId="3" xfId="0" applyFont="1" applyFill="1" applyBorder="1" applyAlignment="1">
      <alignment horizontal="center"/>
    </xf>
    <xf numFmtId="0" fontId="52" fillId="33" borderId="8" xfId="0" applyFont="1" applyFill="1" applyBorder="1" applyAlignment="1">
      <alignment horizontal="center" textRotation="90"/>
    </xf>
    <xf numFmtId="0" fontId="52" fillId="33" borderId="5" xfId="0" applyFont="1" applyFill="1" applyBorder="1" applyAlignment="1">
      <alignment horizontal="center"/>
    </xf>
    <xf numFmtId="0" fontId="16" fillId="14" borderId="7" xfId="0" applyFont="1" applyFill="1" applyBorder="1" applyAlignment="1">
      <alignment horizontal="center" textRotation="90"/>
    </xf>
    <xf numFmtId="0" fontId="55" fillId="33" borderId="3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27" fillId="27" borderId="3" xfId="0" applyFont="1" applyFill="1" applyBorder="1"/>
    <xf numFmtId="0" fontId="2" fillId="16" borderId="4" xfId="0" applyFont="1" applyFill="1" applyBorder="1" applyAlignment="1">
      <alignment horizontal="center"/>
    </xf>
    <xf numFmtId="0" fontId="9" fillId="28" borderId="4" xfId="0" applyFont="1" applyFill="1" applyBorder="1" applyAlignment="1">
      <alignment horizontal="center"/>
    </xf>
    <xf numFmtId="0" fontId="16" fillId="16" borderId="4" xfId="0" applyFont="1" applyFill="1" applyBorder="1" applyAlignment="1">
      <alignment horizontal="center"/>
    </xf>
    <xf numFmtId="0" fontId="16" fillId="20" borderId="7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 textRotation="90"/>
    </xf>
    <xf numFmtId="0" fontId="17" fillId="28" borderId="8" xfId="0" applyFont="1" applyFill="1" applyBorder="1" applyAlignment="1">
      <alignment horizontal="center"/>
    </xf>
    <xf numFmtId="0" fontId="17" fillId="28" borderId="14" xfId="0" applyFont="1" applyFill="1" applyBorder="1" applyAlignment="1">
      <alignment horizontal="center"/>
    </xf>
    <xf numFmtId="0" fontId="33" fillId="34" borderId="2" xfId="0" applyFont="1" applyFill="1" applyBorder="1" applyAlignment="1">
      <alignment horizontal="center"/>
    </xf>
    <xf numFmtId="0" fontId="6" fillId="25" borderId="0" xfId="0" applyFont="1" applyFill="1" applyAlignment="1">
      <alignment horizontal="center"/>
    </xf>
    <xf numFmtId="0" fontId="4" fillId="18" borderId="1" xfId="0" applyFont="1" applyFill="1" applyBorder="1" applyAlignment="1">
      <alignment horizontal="center" textRotation="90"/>
    </xf>
    <xf numFmtId="0" fontId="4" fillId="18" borderId="7" xfId="0" applyFont="1" applyFill="1" applyBorder="1" applyAlignment="1">
      <alignment horizontal="center" textRotation="90"/>
    </xf>
    <xf numFmtId="0" fontId="35" fillId="33" borderId="1" xfId="0" applyFont="1" applyFill="1" applyBorder="1"/>
    <xf numFmtId="0" fontId="54" fillId="34" borderId="1" xfId="0" applyFont="1" applyFill="1" applyBorder="1" applyAlignment="1">
      <alignment horizontal="center" textRotation="90"/>
    </xf>
    <xf numFmtId="0" fontId="53" fillId="33" borderId="1" xfId="0" applyFont="1" applyFill="1" applyBorder="1" applyAlignment="1">
      <alignment horizontal="center"/>
    </xf>
    <xf numFmtId="0" fontId="53" fillId="25" borderId="5" xfId="0" applyFont="1" applyFill="1" applyBorder="1" applyAlignment="1">
      <alignment horizontal="center"/>
    </xf>
    <xf numFmtId="0" fontId="54" fillId="25" borderId="5" xfId="0" applyFont="1" applyFill="1" applyBorder="1" applyAlignment="1">
      <alignment horizontal="center"/>
    </xf>
    <xf numFmtId="0" fontId="63" fillId="33" borderId="1" xfId="0" applyFont="1" applyFill="1" applyBorder="1" applyAlignment="1">
      <alignment horizontal="center"/>
    </xf>
    <xf numFmtId="0" fontId="13" fillId="28" borderId="7" xfId="0" applyFont="1" applyFill="1" applyBorder="1" applyAlignment="1">
      <alignment horizontal="center" textRotation="90"/>
    </xf>
    <xf numFmtId="0" fontId="13" fillId="28" borderId="7" xfId="0" applyFont="1" applyFill="1" applyBorder="1" applyAlignment="1">
      <alignment horizontal="center" textRotation="90" wrapText="1"/>
    </xf>
    <xf numFmtId="0" fontId="59" fillId="27" borderId="8" xfId="0" applyFont="1" applyFill="1" applyBorder="1" applyAlignment="1">
      <alignment horizontal="center"/>
    </xf>
    <xf numFmtId="0" fontId="59" fillId="27" borderId="1" xfId="0" applyFont="1" applyFill="1" applyBorder="1" applyAlignment="1">
      <alignment horizontal="center"/>
    </xf>
    <xf numFmtId="0" fontId="41" fillId="33" borderId="3" xfId="0" applyFont="1" applyFill="1" applyBorder="1" applyAlignment="1">
      <alignment horizontal="center"/>
    </xf>
    <xf numFmtId="0" fontId="13" fillId="0" borderId="2" xfId="0" applyFont="1" applyBorder="1"/>
    <xf numFmtId="0" fontId="13" fillId="0" borderId="12" xfId="0" applyFont="1" applyBorder="1" applyAlignment="1">
      <alignment horizontal="center"/>
    </xf>
    <xf numFmtId="0" fontId="58" fillId="27" borderId="1" xfId="0" applyFont="1" applyFill="1" applyBorder="1" applyAlignment="1">
      <alignment horizontal="center"/>
    </xf>
    <xf numFmtId="0" fontId="13" fillId="18" borderId="0" xfId="0" applyFont="1" applyFill="1" applyAlignment="1">
      <alignment horizontal="center"/>
    </xf>
    <xf numFmtId="0" fontId="52" fillId="33" borderId="9" xfId="0" applyFont="1" applyFill="1" applyBorder="1" applyAlignment="1">
      <alignment horizontal="center"/>
    </xf>
    <xf numFmtId="0" fontId="61" fillId="27" borderId="8" xfId="0" applyFont="1" applyFill="1" applyBorder="1" applyAlignment="1">
      <alignment horizontal="center"/>
    </xf>
    <xf numFmtId="0" fontId="44" fillId="25" borderId="8" xfId="0" applyFont="1" applyFill="1" applyBorder="1" applyAlignment="1">
      <alignment horizontal="center"/>
    </xf>
    <xf numFmtId="0" fontId="53" fillId="25" borderId="1" xfId="0" applyFont="1" applyFill="1" applyBorder="1" applyAlignment="1">
      <alignment horizontal="center"/>
    </xf>
    <xf numFmtId="0" fontId="53" fillId="25" borderId="8" xfId="0" applyFont="1" applyFill="1" applyBorder="1" applyAlignment="1">
      <alignment horizontal="center"/>
    </xf>
    <xf numFmtId="0" fontId="16" fillId="47" borderId="4" xfId="0" applyFont="1" applyFill="1" applyBorder="1" applyAlignment="1">
      <alignment horizontal="center"/>
    </xf>
    <xf numFmtId="0" fontId="16" fillId="47" borderId="5" xfId="0" applyFont="1" applyFill="1" applyBorder="1" applyAlignment="1">
      <alignment horizontal="center" textRotation="90"/>
    </xf>
    <xf numFmtId="0" fontId="16" fillId="47" borderId="11" xfId="0" applyFont="1" applyFill="1" applyBorder="1" applyAlignment="1">
      <alignment horizontal="center" textRotation="90"/>
    </xf>
    <xf numFmtId="0" fontId="15" fillId="48" borderId="1" xfId="0" applyFont="1" applyFill="1" applyBorder="1" applyAlignment="1">
      <alignment horizontal="center"/>
    </xf>
    <xf numFmtId="0" fontId="16" fillId="48" borderId="1" xfId="0" applyFont="1" applyFill="1" applyBorder="1" applyAlignment="1">
      <alignment horizontal="center"/>
    </xf>
    <xf numFmtId="0" fontId="16" fillId="25" borderId="1" xfId="0" applyFont="1" applyFill="1" applyBorder="1" applyAlignment="1">
      <alignment horizontal="center"/>
    </xf>
    <xf numFmtId="0" fontId="13" fillId="0" borderId="12" xfId="0" applyFont="1" applyBorder="1"/>
    <xf numFmtId="0" fontId="59" fillId="27" borderId="3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0" fontId="41" fillId="33" borderId="8" xfId="0" applyFont="1" applyFill="1" applyBorder="1" applyAlignment="1">
      <alignment horizontal="center"/>
    </xf>
    <xf numFmtId="0" fontId="13" fillId="31" borderId="5" xfId="0" applyFont="1" applyFill="1" applyBorder="1" applyAlignment="1">
      <alignment horizontal="center" textRotation="90"/>
    </xf>
    <xf numFmtId="0" fontId="13" fillId="31" borderId="11" xfId="0" applyFont="1" applyFill="1" applyBorder="1" applyAlignment="1">
      <alignment horizontal="center" textRotation="90"/>
    </xf>
    <xf numFmtId="0" fontId="41" fillId="31" borderId="0" xfId="0" applyFont="1" applyFill="1" applyAlignment="1">
      <alignment horizontal="center"/>
    </xf>
    <xf numFmtId="0" fontId="41" fillId="25" borderId="8" xfId="0" applyFont="1" applyFill="1" applyBorder="1" applyAlignment="1">
      <alignment horizontal="center"/>
    </xf>
    <xf numFmtId="0" fontId="3" fillId="25" borderId="3" xfId="0" applyFont="1" applyFill="1" applyBorder="1" applyAlignment="1">
      <alignment horizontal="center" textRotation="90"/>
    </xf>
    <xf numFmtId="0" fontId="55" fillId="26" borderId="11" xfId="0" applyFont="1" applyFill="1" applyBorder="1" applyAlignment="1">
      <alignment horizontal="center" textRotation="90"/>
    </xf>
    <xf numFmtId="0" fontId="39" fillId="25" borderId="1" xfId="0" applyFont="1" applyFill="1" applyBorder="1" applyAlignment="1">
      <alignment horizontal="center" textRotation="90"/>
    </xf>
    <xf numFmtId="0" fontId="39" fillId="17" borderId="1" xfId="0" applyFont="1" applyFill="1" applyBorder="1" applyAlignment="1">
      <alignment horizontal="center" textRotation="90"/>
    </xf>
    <xf numFmtId="0" fontId="2" fillId="18" borderId="0" xfId="0" applyFont="1" applyFill="1" applyAlignment="1">
      <alignment horizontal="center"/>
    </xf>
    <xf numFmtId="0" fontId="52" fillId="25" borderId="1" xfId="0" applyFont="1" applyFill="1" applyBorder="1" applyAlignment="1">
      <alignment horizontal="center"/>
    </xf>
    <xf numFmtId="0" fontId="51" fillId="25" borderId="1" xfId="0" applyFont="1" applyFill="1" applyBorder="1" applyAlignment="1">
      <alignment horizontal="center"/>
    </xf>
    <xf numFmtId="0" fontId="52" fillId="26" borderId="11" xfId="0" applyFont="1" applyFill="1" applyBorder="1" applyAlignment="1">
      <alignment horizontal="center"/>
    </xf>
    <xf numFmtId="0" fontId="41" fillId="18" borderId="11" xfId="0" applyFont="1" applyFill="1" applyBorder="1" applyAlignment="1">
      <alignment horizontal="center"/>
    </xf>
    <xf numFmtId="0" fontId="15" fillId="25" borderId="1" xfId="0" applyFont="1" applyFill="1" applyBorder="1" applyAlignment="1">
      <alignment horizontal="center"/>
    </xf>
    <xf numFmtId="0" fontId="13" fillId="30" borderId="8" xfId="0" applyFont="1" applyFill="1" applyBorder="1" applyAlignment="1">
      <alignment horizontal="center" textRotation="90"/>
    </xf>
    <xf numFmtId="0" fontId="14" fillId="30" borderId="6" xfId="0" applyFont="1" applyFill="1" applyBorder="1" applyAlignment="1">
      <alignment horizontal="center"/>
    </xf>
    <xf numFmtId="0" fontId="51" fillId="33" borderId="8" xfId="0" applyFont="1" applyFill="1" applyBorder="1" applyAlignment="1">
      <alignment horizontal="center" textRotation="90"/>
    </xf>
    <xf numFmtId="0" fontId="14" fillId="27" borderId="8" xfId="0" applyFont="1" applyFill="1" applyBorder="1" applyAlignment="1">
      <alignment horizontal="center" textRotation="90"/>
    </xf>
    <xf numFmtId="0" fontId="18" fillId="0" borderId="1" xfId="0" applyFont="1" applyBorder="1"/>
    <xf numFmtId="0" fontId="13" fillId="18" borderId="6" xfId="0" applyFont="1" applyFill="1" applyBorder="1" applyAlignment="1">
      <alignment horizontal="center" textRotation="90"/>
    </xf>
    <xf numFmtId="0" fontId="58" fillId="17" borderId="11" xfId="0" applyFont="1" applyFill="1" applyBorder="1" applyAlignment="1">
      <alignment horizontal="center"/>
    </xf>
    <xf numFmtId="0" fontId="47" fillId="18" borderId="1" xfId="0" applyFont="1" applyFill="1" applyBorder="1" applyAlignment="1">
      <alignment horizontal="center"/>
    </xf>
    <xf numFmtId="0" fontId="59" fillId="34" borderId="1" xfId="0" applyFont="1" applyFill="1" applyBorder="1" applyAlignment="1">
      <alignment horizontal="center" textRotation="90"/>
    </xf>
    <xf numFmtId="0" fontId="15" fillId="17" borderId="11" xfId="0" applyFont="1" applyFill="1" applyBorder="1" applyAlignment="1">
      <alignment horizontal="center"/>
    </xf>
    <xf numFmtId="0" fontId="15" fillId="17" borderId="11" xfId="0" applyFont="1" applyFill="1" applyBorder="1"/>
    <xf numFmtId="0" fontId="55" fillId="18" borderId="1" xfId="0" applyFont="1" applyFill="1" applyBorder="1" applyAlignment="1">
      <alignment horizontal="center"/>
    </xf>
    <xf numFmtId="0" fontId="55" fillId="18" borderId="1" xfId="0" applyFont="1" applyFill="1" applyBorder="1"/>
    <xf numFmtId="0" fontId="51" fillId="34" borderId="11" xfId="0" applyFont="1" applyFill="1" applyBorder="1" applyAlignment="1">
      <alignment horizontal="center" textRotation="90"/>
    </xf>
    <xf numFmtId="0" fontId="55" fillId="34" borderId="11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47" fillId="3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9" fillId="29" borderId="12" xfId="0" applyFont="1" applyFill="1" applyBorder="1" applyAlignment="1">
      <alignment horizontal="center"/>
    </xf>
    <xf numFmtId="0" fontId="17" fillId="15" borderId="0" xfId="0" applyFont="1" applyFill="1" applyAlignment="1">
      <alignment horizontal="center"/>
    </xf>
    <xf numFmtId="0" fontId="29" fillId="0" borderId="4" xfId="0" applyFont="1" applyBorder="1"/>
    <xf numFmtId="0" fontId="29" fillId="0" borderId="6" xfId="0" applyFont="1" applyBorder="1"/>
    <xf numFmtId="0" fontId="56" fillId="25" borderId="1" xfId="0" applyFont="1" applyFill="1" applyBorder="1" applyAlignment="1">
      <alignment horizontal="center"/>
    </xf>
    <xf numFmtId="0" fontId="55" fillId="25" borderId="1" xfId="0" applyFont="1" applyFill="1" applyBorder="1" applyAlignment="1">
      <alignment horizontal="center"/>
    </xf>
    <xf numFmtId="0" fontId="14" fillId="16" borderId="4" xfId="0" applyFont="1" applyFill="1" applyBorder="1" applyAlignment="1">
      <alignment horizontal="center"/>
    </xf>
    <xf numFmtId="0" fontId="16" fillId="16" borderId="7" xfId="0" applyFont="1" applyFill="1" applyBorder="1" applyAlignment="1">
      <alignment horizontal="center"/>
    </xf>
    <xf numFmtId="0" fontId="55" fillId="25" borderId="3" xfId="0" applyFont="1" applyFill="1" applyBorder="1" applyAlignment="1">
      <alignment horizontal="center"/>
    </xf>
    <xf numFmtId="0" fontId="52" fillId="25" borderId="8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4" fillId="16" borderId="9" xfId="0" applyFont="1" applyFill="1" applyBorder="1" applyAlignment="1">
      <alignment horizontal="center"/>
    </xf>
    <xf numFmtId="0" fontId="70" fillId="16" borderId="1" xfId="0" applyFont="1" applyFill="1" applyBorder="1" applyAlignment="1">
      <alignment horizontal="center"/>
    </xf>
    <xf numFmtId="0" fontId="51" fillId="25" borderId="8" xfId="0" applyFont="1" applyFill="1" applyBorder="1" applyAlignment="1">
      <alignment horizontal="center" textRotation="90"/>
    </xf>
    <xf numFmtId="0" fontId="13" fillId="25" borderId="5" xfId="0" applyFont="1" applyFill="1" applyBorder="1" applyAlignment="1">
      <alignment horizontal="center"/>
    </xf>
    <xf numFmtId="0" fontId="13" fillId="25" borderId="0" xfId="0" applyFont="1" applyFill="1" applyAlignment="1">
      <alignment horizontal="center"/>
    </xf>
    <xf numFmtId="0" fontId="41" fillId="25" borderId="1" xfId="0" applyFont="1" applyFill="1" applyBorder="1" applyAlignment="1">
      <alignment horizontal="center"/>
    </xf>
    <xf numFmtId="0" fontId="52" fillId="25" borderId="2" xfId="0" applyFont="1" applyFill="1" applyBorder="1" applyAlignment="1">
      <alignment horizontal="center" textRotation="90"/>
    </xf>
    <xf numFmtId="0" fontId="52" fillId="25" borderId="8" xfId="0" applyFont="1" applyFill="1" applyBorder="1" applyAlignment="1">
      <alignment horizontal="center" textRotation="90"/>
    </xf>
    <xf numFmtId="0" fontId="63" fillId="25" borderId="1" xfId="0" applyFont="1" applyFill="1" applyBorder="1" applyAlignment="1">
      <alignment horizontal="center" textRotation="90"/>
    </xf>
    <xf numFmtId="0" fontId="52" fillId="25" borderId="9" xfId="0" applyFont="1" applyFill="1" applyBorder="1" applyAlignment="1">
      <alignment horizontal="center"/>
    </xf>
    <xf numFmtId="0" fontId="52" fillId="25" borderId="1" xfId="0" applyFont="1" applyFill="1" applyBorder="1" applyAlignment="1">
      <alignment horizontal="center" textRotation="90"/>
    </xf>
    <xf numFmtId="0" fontId="14" fillId="0" borderId="7" xfId="0" applyFont="1" applyBorder="1" applyAlignment="1">
      <alignment horizontal="center"/>
    </xf>
    <xf numFmtId="0" fontId="34" fillId="25" borderId="8" xfId="0" applyFont="1" applyFill="1" applyBorder="1" applyAlignment="1">
      <alignment horizontal="center"/>
    </xf>
    <xf numFmtId="0" fontId="35" fillId="25" borderId="1" xfId="0" applyFont="1" applyFill="1" applyBorder="1"/>
    <xf numFmtId="0" fontId="64" fillId="28" borderId="5" xfId="0" applyFont="1" applyFill="1" applyBorder="1"/>
    <xf numFmtId="0" fontId="7" fillId="0" borderId="11" xfId="0" applyFont="1" applyBorder="1" applyAlignment="1">
      <alignment horizontal="right"/>
    </xf>
    <xf numFmtId="0" fontId="35" fillId="25" borderId="30" xfId="0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13" fillId="28" borderId="1" xfId="0" applyFont="1" applyFill="1" applyBorder="1" applyAlignment="1">
      <alignment horizontal="center" textRotation="90" wrapText="1"/>
    </xf>
    <xf numFmtId="0" fontId="56" fillId="20" borderId="1" xfId="0" applyFont="1" applyFill="1" applyBorder="1" applyAlignment="1">
      <alignment horizontal="center"/>
    </xf>
    <xf numFmtId="0" fontId="19" fillId="14" borderId="0" xfId="0" applyFont="1" applyFill="1" applyAlignment="1">
      <alignment horizontal="center"/>
    </xf>
    <xf numFmtId="0" fontId="3" fillId="27" borderId="2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5" fillId="24" borderId="11" xfId="0" applyFont="1" applyFill="1" applyBorder="1" applyAlignment="1">
      <alignment horizontal="center"/>
    </xf>
    <xf numFmtId="0" fontId="9" fillId="27" borderId="3" xfId="0" applyFont="1" applyFill="1" applyBorder="1"/>
    <xf numFmtId="0" fontId="9" fillId="28" borderId="3" xfId="0" applyFont="1" applyFill="1" applyBorder="1"/>
    <xf numFmtId="0" fontId="9" fillId="28" borderId="13" xfId="0" applyFont="1" applyFill="1" applyBorder="1"/>
    <xf numFmtId="0" fontId="17" fillId="23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19" fillId="14" borderId="0" xfId="0" applyFont="1" applyFill="1" applyAlignment="1">
      <alignment horizontal="center" vertical="center"/>
    </xf>
    <xf numFmtId="16" fontId="7" fillId="14" borderId="0" xfId="0" applyNumberFormat="1" applyFont="1" applyFill="1" applyAlignment="1">
      <alignment horizontal="center"/>
    </xf>
    <xf numFmtId="0" fontId="24" fillId="0" borderId="0" xfId="0" applyFont="1"/>
    <xf numFmtId="0" fontId="19" fillId="15" borderId="0" xfId="0" applyFont="1" applyFill="1" applyAlignment="1">
      <alignment horizontal="center"/>
    </xf>
    <xf numFmtId="0" fontId="9" fillId="22" borderId="2" xfId="0" applyFont="1" applyFill="1" applyBorder="1" applyAlignment="1">
      <alignment wrapText="1"/>
    </xf>
    <xf numFmtId="0" fontId="18" fillId="14" borderId="0" xfId="0" applyFont="1" applyFill="1" applyAlignment="1">
      <alignment horizontal="center"/>
    </xf>
    <xf numFmtId="0" fontId="15" fillId="14" borderId="0" xfId="0" applyFont="1" applyFill="1" applyAlignment="1">
      <alignment horizontal="center"/>
    </xf>
    <xf numFmtId="0" fontId="17" fillId="50" borderId="0" xfId="0" applyFont="1" applyFill="1" applyAlignment="1">
      <alignment horizontal="center"/>
    </xf>
    <xf numFmtId="0" fontId="3" fillId="50" borderId="0" xfId="0" applyFont="1" applyFill="1" applyAlignment="1">
      <alignment horizontal="center"/>
    </xf>
    <xf numFmtId="0" fontId="19" fillId="50" borderId="0" xfId="0" applyFont="1" applyFill="1" applyAlignment="1">
      <alignment horizontal="center"/>
    </xf>
    <xf numFmtId="0" fontId="17" fillId="0" borderId="13" xfId="0" applyFont="1" applyBorder="1"/>
    <xf numFmtId="0" fontId="30" fillId="0" borderId="5" xfId="0" applyFont="1" applyBorder="1"/>
    <xf numFmtId="0" fontId="35" fillId="23" borderId="1" xfId="0" applyFont="1" applyFill="1" applyBorder="1"/>
    <xf numFmtId="0" fontId="0" fillId="0" borderId="0" xfId="0" applyAlignment="1">
      <alignment horizontal="right"/>
    </xf>
    <xf numFmtId="0" fontId="15" fillId="28" borderId="5" xfId="0" applyFont="1" applyFill="1" applyBorder="1" applyAlignment="1">
      <alignment horizontal="center"/>
    </xf>
    <xf numFmtId="0" fontId="16" fillId="28" borderId="5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 textRotation="90"/>
    </xf>
    <xf numFmtId="0" fontId="52" fillId="34" borderId="12" xfId="0" applyFont="1" applyFill="1" applyBorder="1" applyAlignment="1">
      <alignment horizontal="center"/>
    </xf>
    <xf numFmtId="0" fontId="14" fillId="28" borderId="8" xfId="0" applyFont="1" applyFill="1" applyBorder="1" applyAlignment="1">
      <alignment horizontal="center"/>
    </xf>
    <xf numFmtId="0" fontId="14" fillId="28" borderId="14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2" fillId="34" borderId="0" xfId="0" applyFont="1" applyFill="1" applyAlignment="1">
      <alignment horizontal="center"/>
    </xf>
    <xf numFmtId="0" fontId="17" fillId="0" borderId="0" xfId="1" applyFont="1">
      <alignment horizontal="left"/>
    </xf>
    <xf numFmtId="0" fontId="0" fillId="0" borderId="3" xfId="0" applyBorder="1"/>
    <xf numFmtId="0" fontId="9" fillId="0" borderId="4" xfId="0" applyFont="1" applyBorder="1"/>
    <xf numFmtId="0" fontId="0" fillId="27" borderId="1" xfId="0" applyFill="1" applyBorder="1" applyAlignment="1">
      <alignment textRotation="90"/>
    </xf>
    <xf numFmtId="0" fontId="17" fillId="27" borderId="1" xfId="0" applyFont="1" applyFill="1" applyBorder="1" applyAlignment="1">
      <alignment textRotation="90"/>
    </xf>
    <xf numFmtId="0" fontId="9" fillId="27" borderId="1" xfId="0" applyFont="1" applyFill="1" applyBorder="1"/>
    <xf numFmtId="0" fontId="20" fillId="27" borderId="1" xfId="0" applyFont="1" applyFill="1" applyBorder="1"/>
    <xf numFmtId="0" fontId="0" fillId="17" borderId="1" xfId="0" applyFill="1" applyBorder="1" applyAlignment="1">
      <alignment textRotation="90"/>
    </xf>
    <xf numFmtId="0" fontId="0" fillId="40" borderId="1" xfId="0" applyFill="1" applyBorder="1" applyAlignment="1">
      <alignment textRotation="90"/>
    </xf>
    <xf numFmtId="0" fontId="0" fillId="40" borderId="1" xfId="0" applyFill="1" applyBorder="1"/>
    <xf numFmtId="0" fontId="0" fillId="14" borderId="1" xfId="0" applyFill="1" applyBorder="1" applyAlignment="1">
      <alignment textRotation="90"/>
    </xf>
    <xf numFmtId="0" fontId="35" fillId="0" borderId="1" xfId="0" applyFont="1" applyBorder="1" applyAlignment="1">
      <alignment textRotation="90"/>
    </xf>
    <xf numFmtId="0" fontId="35" fillId="25" borderId="1" xfId="0" applyFont="1" applyFill="1" applyBorder="1" applyAlignment="1">
      <alignment textRotation="90"/>
    </xf>
    <xf numFmtId="0" fontId="35" fillId="0" borderId="1" xfId="0" applyFont="1" applyBorder="1"/>
    <xf numFmtId="0" fontId="17" fillId="0" borderId="3" xfId="0" applyFont="1" applyBorder="1"/>
    <xf numFmtId="0" fontId="2" fillId="18" borderId="7" xfId="0" applyFont="1" applyFill="1" applyBorder="1" applyAlignment="1">
      <alignment horizontal="center"/>
    </xf>
    <xf numFmtId="0" fontId="3" fillId="0" borderId="1" xfId="0" applyFont="1" applyBorder="1"/>
    <xf numFmtId="0" fontId="9" fillId="28" borderId="1" xfId="0" applyFont="1" applyFill="1" applyBorder="1" applyAlignment="1">
      <alignment textRotation="90"/>
    </xf>
    <xf numFmtId="0" fontId="9" fillId="28" borderId="7" xfId="0" applyFont="1" applyFill="1" applyBorder="1" applyAlignment="1">
      <alignment textRotation="90"/>
    </xf>
    <xf numFmtId="0" fontId="34" fillId="25" borderId="1" xfId="0" applyFont="1" applyFill="1" applyBorder="1" applyAlignment="1">
      <alignment textRotation="90"/>
    </xf>
    <xf numFmtId="0" fontId="34" fillId="25" borderId="1" xfId="0" applyFont="1" applyFill="1" applyBorder="1"/>
    <xf numFmtId="0" fontId="9" fillId="18" borderId="14" xfId="0" applyFont="1" applyFill="1" applyBorder="1" applyAlignment="1">
      <alignment horizontal="center" textRotation="90"/>
    </xf>
    <xf numFmtId="0" fontId="9" fillId="18" borderId="12" xfId="0" applyFont="1" applyFill="1" applyBorder="1" applyAlignment="1">
      <alignment horizontal="center" textRotation="90"/>
    </xf>
    <xf numFmtId="0" fontId="7" fillId="18" borderId="8" xfId="0" applyFont="1" applyFill="1" applyBorder="1" applyAlignment="1">
      <alignment horizontal="center" textRotation="90"/>
    </xf>
    <xf numFmtId="0" fontId="55" fillId="29" borderId="11" xfId="0" applyFont="1" applyFill="1" applyBorder="1" applyAlignment="1">
      <alignment horizontal="center" textRotation="90"/>
    </xf>
    <xf numFmtId="0" fontId="3" fillId="18" borderId="5" xfId="0" applyFont="1" applyFill="1" applyBorder="1" applyAlignment="1">
      <alignment horizontal="center" textRotation="90"/>
    </xf>
    <xf numFmtId="0" fontId="3" fillId="18" borderId="6" xfId="0" applyFont="1" applyFill="1" applyBorder="1" applyAlignment="1">
      <alignment horizontal="center" textRotation="90"/>
    </xf>
    <xf numFmtId="0" fontId="3" fillId="29" borderId="13" xfId="0" applyFont="1" applyFill="1" applyBorder="1" applyAlignment="1">
      <alignment horizontal="center" textRotation="90"/>
    </xf>
    <xf numFmtId="0" fontId="72" fillId="18" borderId="5" xfId="0" applyFont="1" applyFill="1" applyBorder="1" applyAlignment="1">
      <alignment horizontal="center" textRotation="90"/>
    </xf>
    <xf numFmtId="0" fontId="72" fillId="18" borderId="11" xfId="0" applyFont="1" applyFill="1" applyBorder="1" applyAlignment="1">
      <alignment horizontal="center" textRotation="90"/>
    </xf>
    <xf numFmtId="0" fontId="72" fillId="29" borderId="11" xfId="0" applyFont="1" applyFill="1" applyBorder="1" applyAlignment="1">
      <alignment horizontal="center" textRotation="90"/>
    </xf>
    <xf numFmtId="0" fontId="3" fillId="18" borderId="1" xfId="0" applyFont="1" applyFill="1" applyBorder="1" applyAlignment="1">
      <alignment horizontal="center" textRotation="90"/>
    </xf>
    <xf numFmtId="0" fontId="72" fillId="18" borderId="1" xfId="0" applyFont="1" applyFill="1" applyBorder="1" applyAlignment="1">
      <alignment horizontal="center" textRotation="90"/>
    </xf>
    <xf numFmtId="0" fontId="9" fillId="27" borderId="4" xfId="0" applyFont="1" applyFill="1" applyBorder="1" applyAlignment="1">
      <alignment horizontal="center"/>
    </xf>
    <xf numFmtId="0" fontId="9" fillId="27" borderId="7" xfId="0" applyFont="1" applyFill="1" applyBorder="1" applyAlignment="1">
      <alignment horizontal="center"/>
    </xf>
    <xf numFmtId="0" fontId="9" fillId="24" borderId="8" xfId="0" applyFont="1" applyFill="1" applyBorder="1" applyAlignment="1">
      <alignment horizontal="center"/>
    </xf>
    <xf numFmtId="0" fontId="17" fillId="0" borderId="17" xfId="0" applyFont="1" applyBorder="1"/>
    <xf numFmtId="0" fontId="3" fillId="27" borderId="3" xfId="0" applyFont="1" applyFill="1" applyBorder="1" applyAlignment="1">
      <alignment horizontal="center" textRotation="90"/>
    </xf>
    <xf numFmtId="0" fontId="4" fillId="27" borderId="13" xfId="0" applyFont="1" applyFill="1" applyBorder="1"/>
    <xf numFmtId="0" fontId="4" fillId="27" borderId="13" xfId="0" applyFont="1" applyFill="1" applyBorder="1" applyAlignment="1">
      <alignment horizontal="center"/>
    </xf>
    <xf numFmtId="0" fontId="4" fillId="27" borderId="10" xfId="0" applyFont="1" applyFill="1" applyBorder="1"/>
    <xf numFmtId="0" fontId="4" fillId="27" borderId="3" xfId="0" applyFont="1" applyFill="1" applyBorder="1"/>
    <xf numFmtId="0" fontId="3" fillId="25" borderId="1" xfId="0" applyFont="1" applyFill="1" applyBorder="1" applyAlignment="1">
      <alignment horizontal="center" textRotation="90"/>
    </xf>
    <xf numFmtId="0" fontId="3" fillId="25" borderId="1" xfId="0" applyFont="1" applyFill="1" applyBorder="1" applyAlignment="1">
      <alignment horizontal="center"/>
    </xf>
    <xf numFmtId="0" fontId="4" fillId="25" borderId="1" xfId="0" applyFont="1" applyFill="1" applyBorder="1" applyAlignment="1">
      <alignment horizontal="center"/>
    </xf>
    <xf numFmtId="0" fontId="4" fillId="25" borderId="1" xfId="0" applyFont="1" applyFill="1" applyBorder="1"/>
    <xf numFmtId="0" fontId="4" fillId="25" borderId="5" xfId="0" applyFont="1" applyFill="1" applyBorder="1"/>
    <xf numFmtId="0" fontId="4" fillId="25" borderId="5" xfId="0" applyFont="1" applyFill="1" applyBorder="1" applyAlignment="1">
      <alignment horizontal="center"/>
    </xf>
    <xf numFmtId="0" fontId="4" fillId="25" borderId="2" xfId="0" applyFont="1" applyFill="1" applyBorder="1"/>
    <xf numFmtId="0" fontId="3" fillId="29" borderId="1" xfId="0" applyFont="1" applyFill="1" applyBorder="1" applyAlignment="1">
      <alignment horizontal="center" textRotation="90"/>
    </xf>
    <xf numFmtId="0" fontId="52" fillId="46" borderId="12" xfId="0" applyFont="1" applyFill="1" applyBorder="1" applyAlignment="1">
      <alignment horizontal="center" textRotation="90"/>
    </xf>
    <xf numFmtId="0" fontId="13" fillId="51" borderId="12" xfId="0" applyFont="1" applyFill="1" applyBorder="1" applyAlignment="1">
      <alignment horizontal="center" textRotation="90"/>
    </xf>
    <xf numFmtId="0" fontId="13" fillId="51" borderId="8" xfId="0" applyFont="1" applyFill="1" applyBorder="1" applyAlignment="1">
      <alignment horizontal="center" textRotation="90"/>
    </xf>
    <xf numFmtId="0" fontId="14" fillId="52" borderId="1" xfId="0" applyFont="1" applyFill="1" applyBorder="1" applyAlignment="1">
      <alignment horizontal="center"/>
    </xf>
    <xf numFmtId="0" fontId="13" fillId="52" borderId="1" xfId="0" applyFont="1" applyFill="1" applyBorder="1" applyAlignment="1">
      <alignment horizontal="center"/>
    </xf>
    <xf numFmtId="0" fontId="35" fillId="52" borderId="1" xfId="0" applyFont="1" applyFill="1" applyBorder="1"/>
    <xf numFmtId="0" fontId="9" fillId="52" borderId="1" xfId="0" applyFont="1" applyFill="1" applyBorder="1"/>
    <xf numFmtId="0" fontId="3" fillId="52" borderId="9" xfId="0" applyFont="1" applyFill="1" applyBorder="1" applyAlignment="1">
      <alignment horizontal="center"/>
    </xf>
    <xf numFmtId="0" fontId="4" fillId="52" borderId="1" xfId="0" applyFont="1" applyFill="1" applyBorder="1" applyAlignment="1">
      <alignment horizontal="center"/>
    </xf>
    <xf numFmtId="0" fontId="56" fillId="52" borderId="1" xfId="0" applyFont="1" applyFill="1" applyBorder="1" applyAlignment="1">
      <alignment horizontal="center"/>
    </xf>
    <xf numFmtId="0" fontId="16" fillId="51" borderId="12" xfId="0" applyFont="1" applyFill="1" applyBorder="1" applyAlignment="1">
      <alignment horizontal="center" textRotation="90"/>
    </xf>
    <xf numFmtId="0" fontId="16" fillId="51" borderId="8" xfId="0" applyFont="1" applyFill="1" applyBorder="1" applyAlignment="1">
      <alignment horizontal="center" textRotation="90"/>
    </xf>
    <xf numFmtId="0" fontId="15" fillId="52" borderId="3" xfId="0" applyFont="1" applyFill="1" applyBorder="1" applyAlignment="1">
      <alignment horizontal="center"/>
    </xf>
    <xf numFmtId="0" fontId="15" fillId="52" borderId="1" xfId="0" applyFont="1" applyFill="1" applyBorder="1" applyAlignment="1">
      <alignment horizontal="center"/>
    </xf>
    <xf numFmtId="0" fontId="16" fillId="52" borderId="1" xfId="0" applyFont="1" applyFill="1" applyBorder="1" applyAlignment="1">
      <alignment horizontal="center"/>
    </xf>
    <xf numFmtId="0" fontId="52" fillId="52" borderId="9" xfId="0" applyFont="1" applyFill="1" applyBorder="1" applyAlignment="1">
      <alignment horizontal="center"/>
    </xf>
    <xf numFmtId="0" fontId="13" fillId="53" borderId="8" xfId="0" applyFont="1" applyFill="1" applyBorder="1" applyAlignment="1">
      <alignment horizontal="center" textRotation="90"/>
    </xf>
    <xf numFmtId="0" fontId="13" fillId="53" borderId="12" xfId="0" applyFont="1" applyFill="1" applyBorder="1" applyAlignment="1">
      <alignment horizontal="center" textRotation="90"/>
    </xf>
    <xf numFmtId="0" fontId="13" fillId="52" borderId="5" xfId="0" applyFont="1" applyFill="1" applyBorder="1" applyAlignment="1">
      <alignment horizontal="center"/>
    </xf>
    <xf numFmtId="0" fontId="51" fillId="52" borderId="1" xfId="0" applyFont="1" applyFill="1" applyBorder="1" applyAlignment="1">
      <alignment horizontal="center"/>
    </xf>
    <xf numFmtId="0" fontId="13" fillId="52" borderId="1" xfId="0" applyFont="1" applyFill="1" applyBorder="1" applyAlignment="1">
      <alignment horizontal="center" textRotation="90"/>
    </xf>
    <xf numFmtId="0" fontId="13" fillId="51" borderId="1" xfId="0" applyFont="1" applyFill="1" applyBorder="1" applyAlignment="1">
      <alignment horizontal="center" textRotation="90"/>
    </xf>
    <xf numFmtId="0" fontId="28" fillId="0" borderId="1" xfId="0" applyFont="1" applyBorder="1"/>
    <xf numFmtId="0" fontId="28" fillId="20" borderId="1" xfId="0" applyFont="1" applyFill="1" applyBorder="1" applyAlignment="1">
      <alignment horizontal="center" textRotation="90"/>
    </xf>
    <xf numFmtId="0" fontId="3" fillId="15" borderId="1" xfId="0" applyFont="1" applyFill="1" applyBorder="1" applyAlignment="1">
      <alignment horizontal="center" textRotation="90"/>
    </xf>
    <xf numFmtId="0" fontId="3" fillId="15" borderId="7" xfId="0" applyFont="1" applyFill="1" applyBorder="1" applyAlignment="1">
      <alignment horizontal="center" textRotation="90"/>
    </xf>
    <xf numFmtId="0" fontId="3" fillId="15" borderId="13" xfId="0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59" fillId="14" borderId="5" xfId="0" applyFont="1" applyFill="1" applyBorder="1" applyAlignment="1">
      <alignment horizontal="center" textRotation="90"/>
    </xf>
    <xf numFmtId="0" fontId="58" fillId="14" borderId="1" xfId="0" applyFont="1" applyFill="1" applyBorder="1" applyAlignment="1">
      <alignment horizontal="center"/>
    </xf>
    <xf numFmtId="0" fontId="59" fillId="14" borderId="1" xfId="0" applyFont="1" applyFill="1" applyBorder="1" applyAlignment="1">
      <alignment horizontal="center" textRotation="90"/>
    </xf>
    <xf numFmtId="0" fontId="59" fillId="14" borderId="8" xfId="0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0" fontId="16" fillId="27" borderId="3" xfId="0" applyFont="1" applyFill="1" applyBorder="1" applyAlignment="1">
      <alignment horizontal="center"/>
    </xf>
    <xf numFmtId="0" fontId="16" fillId="28" borderId="3" xfId="0" applyFont="1" applyFill="1" applyBorder="1" applyAlignment="1">
      <alignment horizontal="center"/>
    </xf>
    <xf numFmtId="0" fontId="16" fillId="17" borderId="7" xfId="0" applyFont="1" applyFill="1" applyBorder="1" applyAlignment="1">
      <alignment horizontal="center"/>
    </xf>
    <xf numFmtId="0" fontId="16" fillId="28" borderId="7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4" fillId="44" borderId="5" xfId="0" applyFont="1" applyFill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0" fontId="53" fillId="44" borderId="3" xfId="0" applyFont="1" applyFill="1" applyBorder="1" applyAlignment="1">
      <alignment horizontal="center"/>
    </xf>
    <xf numFmtId="0" fontId="53" fillId="32" borderId="11" xfId="0" applyFont="1" applyFill="1" applyBorder="1" applyAlignment="1">
      <alignment horizontal="center"/>
    </xf>
    <xf numFmtId="0" fontId="61" fillId="33" borderId="5" xfId="0" applyFont="1" applyFill="1" applyBorder="1" applyAlignment="1">
      <alignment horizontal="center"/>
    </xf>
    <xf numFmtId="0" fontId="53" fillId="33" borderId="5" xfId="0" applyFont="1" applyFill="1" applyBorder="1" applyAlignment="1">
      <alignment horizontal="center"/>
    </xf>
    <xf numFmtId="0" fontId="4" fillId="21" borderId="5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  <xf numFmtId="0" fontId="53" fillId="44" borderId="5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53" fillId="40" borderId="5" xfId="0" applyFont="1" applyFill="1" applyBorder="1" applyAlignment="1">
      <alignment horizontal="center"/>
    </xf>
    <xf numFmtId="0" fontId="45" fillId="17" borderId="5" xfId="0" applyFont="1" applyFill="1" applyBorder="1" applyAlignment="1">
      <alignment horizontal="center"/>
    </xf>
    <xf numFmtId="0" fontId="54" fillId="32" borderId="11" xfId="0" applyFont="1" applyFill="1" applyBorder="1" applyAlignment="1">
      <alignment horizontal="center"/>
    </xf>
    <xf numFmtId="0" fontId="4" fillId="28" borderId="5" xfId="0" applyFont="1" applyFill="1" applyBorder="1"/>
    <xf numFmtId="0" fontId="54" fillId="32" borderId="5" xfId="0" applyFont="1" applyFill="1" applyBorder="1"/>
    <xf numFmtId="0" fontId="4" fillId="17" borderId="5" xfId="0" applyFont="1" applyFill="1" applyBorder="1"/>
    <xf numFmtId="0" fontId="61" fillId="33" borderId="5" xfId="0" applyFont="1" applyFill="1" applyBorder="1"/>
    <xf numFmtId="0" fontId="53" fillId="33" borderId="5" xfId="0" applyFont="1" applyFill="1" applyBorder="1"/>
    <xf numFmtId="0" fontId="44" fillId="25" borderId="5" xfId="0" applyFont="1" applyFill="1" applyBorder="1" applyAlignment="1">
      <alignment horizontal="center"/>
    </xf>
    <xf numFmtId="0" fontId="44" fillId="25" borderId="1" xfId="0" applyFont="1" applyFill="1" applyBorder="1" applyAlignment="1">
      <alignment horizontal="center"/>
    </xf>
    <xf numFmtId="0" fontId="45" fillId="17" borderId="1" xfId="0" applyFont="1" applyFill="1" applyBorder="1" applyAlignment="1">
      <alignment horizontal="center"/>
    </xf>
    <xf numFmtId="0" fontId="45" fillId="21" borderId="11" xfId="0" applyFont="1" applyFill="1" applyBorder="1" applyAlignment="1">
      <alignment horizontal="center"/>
    </xf>
    <xf numFmtId="0" fontId="4" fillId="28" borderId="7" xfId="0" applyFont="1" applyFill="1" applyBorder="1" applyAlignment="1">
      <alignment horizontal="center"/>
    </xf>
    <xf numFmtId="0" fontId="54" fillId="32" borderId="7" xfId="0" applyFont="1" applyFill="1" applyBorder="1" applyAlignment="1">
      <alignment horizontal="center"/>
    </xf>
    <xf numFmtId="0" fontId="54" fillId="34" borderId="7" xfId="0" applyFont="1" applyFill="1" applyBorder="1" applyAlignment="1">
      <alignment horizontal="center"/>
    </xf>
    <xf numFmtId="0" fontId="4" fillId="31" borderId="7" xfId="0" applyFont="1" applyFill="1" applyBorder="1" applyAlignment="1">
      <alignment horizontal="center"/>
    </xf>
    <xf numFmtId="0" fontId="4" fillId="18" borderId="7" xfId="0" applyFont="1" applyFill="1" applyBorder="1" applyAlignment="1">
      <alignment horizontal="center"/>
    </xf>
    <xf numFmtId="0" fontId="53" fillId="41" borderId="7" xfId="0" applyFont="1" applyFill="1" applyBorder="1" applyAlignment="1">
      <alignment horizontal="center"/>
    </xf>
    <xf numFmtId="0" fontId="45" fillId="33" borderId="1" xfId="0" applyFont="1" applyFill="1" applyBorder="1" applyAlignment="1">
      <alignment horizontal="center"/>
    </xf>
    <xf numFmtId="0" fontId="45" fillId="25" borderId="1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53" fillId="41" borderId="11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45" fillId="25" borderId="5" xfId="0" applyFont="1" applyFill="1" applyBorder="1" applyAlignment="1">
      <alignment horizontal="center"/>
    </xf>
    <xf numFmtId="0" fontId="61" fillId="27" borderId="1" xfId="0" applyFont="1" applyFill="1" applyBorder="1" applyAlignment="1">
      <alignment horizontal="center"/>
    </xf>
    <xf numFmtId="0" fontId="4" fillId="14" borderId="1" xfId="0" applyFont="1" applyFill="1" applyBorder="1"/>
    <xf numFmtId="0" fontId="53" fillId="33" borderId="1" xfId="0" applyFont="1" applyFill="1" applyBorder="1"/>
    <xf numFmtId="0" fontId="3" fillId="52" borderId="1" xfId="0" applyFont="1" applyFill="1" applyBorder="1" applyAlignment="1">
      <alignment horizontal="center"/>
    </xf>
    <xf numFmtId="0" fontId="61" fillId="40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5" fillId="27" borderId="5" xfId="0" applyFont="1" applyFill="1" applyBorder="1" applyAlignment="1">
      <alignment horizontal="center"/>
    </xf>
    <xf numFmtId="0" fontId="54" fillId="40" borderId="1" xfId="0" applyFont="1" applyFill="1" applyBorder="1" applyAlignment="1">
      <alignment horizontal="center"/>
    </xf>
    <xf numFmtId="0" fontId="45" fillId="40" borderId="1" xfId="0" applyFont="1" applyFill="1" applyBorder="1" applyAlignment="1">
      <alignment horizontal="center"/>
    </xf>
    <xf numFmtId="0" fontId="45" fillId="42" borderId="1" xfId="0" applyFont="1" applyFill="1" applyBorder="1" applyAlignment="1">
      <alignment horizontal="center"/>
    </xf>
    <xf numFmtId="0" fontId="53" fillId="42" borderId="1" xfId="0" applyFont="1" applyFill="1" applyBorder="1" applyAlignment="1">
      <alignment horizontal="center"/>
    </xf>
    <xf numFmtId="0" fontId="4" fillId="17" borderId="0" xfId="0" applyFont="1" applyFill="1" applyAlignment="1">
      <alignment horizontal="center"/>
    </xf>
    <xf numFmtId="0" fontId="73" fillId="42" borderId="1" xfId="0" applyFont="1" applyFill="1" applyBorder="1" applyAlignment="1">
      <alignment horizontal="center"/>
    </xf>
    <xf numFmtId="0" fontId="54" fillId="42" borderId="1" xfId="0" applyFont="1" applyFill="1" applyBorder="1" applyAlignment="1">
      <alignment horizontal="center"/>
    </xf>
    <xf numFmtId="0" fontId="45" fillId="27" borderId="1" xfId="0" applyFont="1" applyFill="1" applyBorder="1" applyAlignment="1">
      <alignment horizontal="center"/>
    </xf>
    <xf numFmtId="0" fontId="4" fillId="14" borderId="3" xfId="0" applyFont="1" applyFill="1" applyBorder="1" applyAlignment="1">
      <alignment horizontal="center"/>
    </xf>
    <xf numFmtId="0" fontId="54" fillId="33" borderId="3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45" fillId="33" borderId="3" xfId="0" applyFont="1" applyFill="1" applyBorder="1" applyAlignment="1">
      <alignment horizontal="center"/>
    </xf>
    <xf numFmtId="164" fontId="3" fillId="0" borderId="1" xfId="0" applyNumberFormat="1" applyFont="1" applyBorder="1"/>
    <xf numFmtId="0" fontId="53" fillId="33" borderId="3" xfId="0" applyFont="1" applyFill="1" applyBorder="1" applyAlignment="1">
      <alignment horizontal="center"/>
    </xf>
    <xf numFmtId="0" fontId="45" fillId="28" borderId="11" xfId="0" applyFont="1" applyFill="1" applyBorder="1" applyAlignment="1">
      <alignment horizontal="center"/>
    </xf>
    <xf numFmtId="0" fontId="4" fillId="17" borderId="1" xfId="0" applyFont="1" applyFill="1" applyBorder="1"/>
    <xf numFmtId="0" fontId="53" fillId="40" borderId="1" xfId="0" applyFont="1" applyFill="1" applyBorder="1"/>
    <xf numFmtId="0" fontId="45" fillId="17" borderId="1" xfId="0" applyFont="1" applyFill="1" applyBorder="1"/>
    <xf numFmtId="0" fontId="74" fillId="14" borderId="1" xfId="0" applyFont="1" applyFill="1" applyBorder="1" applyAlignment="1">
      <alignment horizontal="center"/>
    </xf>
    <xf numFmtId="0" fontId="74" fillId="14" borderId="3" xfId="0" applyFont="1" applyFill="1" applyBorder="1" applyAlignment="1">
      <alignment horizontal="center"/>
    </xf>
    <xf numFmtId="0" fontId="61" fillId="33" borderId="3" xfId="0" applyFont="1" applyFill="1" applyBorder="1" applyAlignment="1">
      <alignment horizontal="center"/>
    </xf>
    <xf numFmtId="0" fontId="4" fillId="28" borderId="11" xfId="0" applyFont="1" applyFill="1" applyBorder="1"/>
    <xf numFmtId="0" fontId="53" fillId="32" borderId="11" xfId="0" applyFont="1" applyFill="1" applyBorder="1"/>
    <xf numFmtId="0" fontId="4" fillId="16" borderId="1" xfId="0" applyFont="1" applyFill="1" applyBorder="1"/>
    <xf numFmtId="0" fontId="54" fillId="33" borderId="1" xfId="0" applyFont="1" applyFill="1" applyBorder="1"/>
    <xf numFmtId="0" fontId="54" fillId="32" borderId="11" xfId="0" applyFont="1" applyFill="1" applyBorder="1"/>
    <xf numFmtId="0" fontId="45" fillId="28" borderId="11" xfId="0" applyFont="1" applyFill="1" applyBorder="1"/>
    <xf numFmtId="0" fontId="4" fillId="28" borderId="6" xfId="0" applyFont="1" applyFill="1" applyBorder="1" applyAlignment="1">
      <alignment horizontal="center"/>
    </xf>
    <xf numFmtId="0" fontId="53" fillId="32" borderId="13" xfId="0" applyFont="1" applyFill="1" applyBorder="1" applyAlignment="1">
      <alignment horizontal="center"/>
    </xf>
    <xf numFmtId="0" fontId="4" fillId="31" borderId="1" xfId="0" applyFont="1" applyFill="1" applyBorder="1" applyAlignment="1">
      <alignment horizontal="center" textRotation="90"/>
    </xf>
    <xf numFmtId="0" fontId="61" fillId="27" borderId="3" xfId="0" applyFont="1" applyFill="1" applyBorder="1" applyAlignment="1">
      <alignment horizontal="center"/>
    </xf>
    <xf numFmtId="0" fontId="53" fillId="46" borderId="1" xfId="0" applyFont="1" applyFill="1" applyBorder="1" applyAlignment="1">
      <alignment horizontal="center"/>
    </xf>
    <xf numFmtId="0" fontId="53" fillId="46" borderId="5" xfId="0" applyFont="1" applyFill="1" applyBorder="1" applyAlignment="1">
      <alignment horizontal="center"/>
    </xf>
    <xf numFmtId="0" fontId="4" fillId="18" borderId="11" xfId="0" applyFont="1" applyFill="1" applyBorder="1"/>
    <xf numFmtId="0" fontId="4" fillId="15" borderId="5" xfId="0" applyFont="1" applyFill="1" applyBorder="1"/>
    <xf numFmtId="0" fontId="4" fillId="15" borderId="11" xfId="0" applyFont="1" applyFill="1" applyBorder="1"/>
    <xf numFmtId="0" fontId="53" fillId="32" borderId="7" xfId="0" applyFont="1" applyFill="1" applyBorder="1" applyAlignment="1">
      <alignment horizontal="center"/>
    </xf>
    <xf numFmtId="0" fontId="4" fillId="30" borderId="1" xfId="0" applyFont="1" applyFill="1" applyBorder="1" applyAlignment="1">
      <alignment horizontal="center"/>
    </xf>
    <xf numFmtId="0" fontId="4" fillId="42" borderId="1" xfId="0" applyFont="1" applyFill="1" applyBorder="1" applyAlignment="1">
      <alignment horizontal="center"/>
    </xf>
    <xf numFmtId="0" fontId="54" fillId="25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73" fillId="33" borderId="1" xfId="0" applyFont="1" applyFill="1" applyBorder="1" applyAlignment="1">
      <alignment horizontal="center"/>
    </xf>
    <xf numFmtId="0" fontId="53" fillId="25" borderId="7" xfId="0" applyFont="1" applyFill="1" applyBorder="1" applyAlignment="1">
      <alignment horizontal="center"/>
    </xf>
    <xf numFmtId="0" fontId="53" fillId="40" borderId="11" xfId="0" applyFont="1" applyFill="1" applyBorder="1" applyAlignment="1">
      <alignment horizontal="center"/>
    </xf>
    <xf numFmtId="0" fontId="73" fillId="33" borderId="7" xfId="0" applyFont="1" applyFill="1" applyBorder="1" applyAlignment="1">
      <alignment horizontal="center"/>
    </xf>
    <xf numFmtId="0" fontId="4" fillId="30" borderId="7" xfId="0" applyFont="1" applyFill="1" applyBorder="1" applyAlignment="1">
      <alignment horizontal="center"/>
    </xf>
    <xf numFmtId="0" fontId="4" fillId="42" borderId="7" xfId="0" applyFont="1" applyFill="1" applyBorder="1" applyAlignment="1">
      <alignment horizontal="center"/>
    </xf>
    <xf numFmtId="0" fontId="61" fillId="33" borderId="7" xfId="0" applyFont="1" applyFill="1" applyBorder="1" applyAlignment="1">
      <alignment horizontal="center"/>
    </xf>
    <xf numFmtId="0" fontId="53" fillId="26" borderId="7" xfId="0" applyFont="1" applyFill="1" applyBorder="1" applyAlignment="1">
      <alignment horizontal="center"/>
    </xf>
    <xf numFmtId="0" fontId="61" fillId="32" borderId="7" xfId="0" applyFont="1" applyFill="1" applyBorder="1" applyAlignment="1">
      <alignment horizontal="center"/>
    </xf>
    <xf numFmtId="0" fontId="3" fillId="28" borderId="7" xfId="0" applyFont="1" applyFill="1" applyBorder="1" applyAlignment="1">
      <alignment horizontal="center"/>
    </xf>
    <xf numFmtId="0" fontId="4" fillId="49" borderId="7" xfId="0" applyFont="1" applyFill="1" applyBorder="1" applyAlignment="1">
      <alignment horizontal="center"/>
    </xf>
    <xf numFmtId="0" fontId="54" fillId="43" borderId="7" xfId="0" applyFont="1" applyFill="1" applyBorder="1" applyAlignment="1">
      <alignment horizontal="center"/>
    </xf>
    <xf numFmtId="0" fontId="54" fillId="26" borderId="7" xfId="0" applyFont="1" applyFill="1" applyBorder="1" applyAlignment="1">
      <alignment horizontal="center"/>
    </xf>
    <xf numFmtId="0" fontId="53" fillId="43" borderId="7" xfId="0" applyFont="1" applyFill="1" applyBorder="1" applyAlignment="1">
      <alignment horizontal="center"/>
    </xf>
    <xf numFmtId="0" fontId="73" fillId="32" borderId="7" xfId="0" applyFont="1" applyFill="1" applyBorder="1" applyAlignment="1">
      <alignment horizontal="center"/>
    </xf>
    <xf numFmtId="0" fontId="73" fillId="28" borderId="7" xfId="0" applyFont="1" applyFill="1" applyBorder="1" applyAlignment="1">
      <alignment horizontal="center"/>
    </xf>
    <xf numFmtId="0" fontId="54" fillId="14" borderId="1" xfId="0" applyFont="1" applyFill="1" applyBorder="1" applyAlignment="1">
      <alignment horizontal="center"/>
    </xf>
    <xf numFmtId="0" fontId="54" fillId="14" borderId="1" xfId="0" applyFont="1" applyFill="1" applyBorder="1"/>
    <xf numFmtId="0" fontId="45" fillId="14" borderId="1" xfId="0" applyFont="1" applyFill="1" applyBorder="1" applyAlignment="1">
      <alignment horizontal="center"/>
    </xf>
    <xf numFmtId="0" fontId="3" fillId="14" borderId="1" xfId="0" applyFont="1" applyFill="1" applyBorder="1"/>
    <xf numFmtId="0" fontId="55" fillId="32" borderId="7" xfId="0" applyFont="1" applyFill="1" applyBorder="1" applyAlignment="1">
      <alignment horizontal="center"/>
    </xf>
    <xf numFmtId="0" fontId="55" fillId="44" borderId="5" xfId="0" applyFont="1" applyFill="1" applyBorder="1" applyAlignment="1">
      <alignment horizontal="center"/>
    </xf>
    <xf numFmtId="0" fontId="16" fillId="18" borderId="5" xfId="0" applyFont="1" applyFill="1" applyBorder="1" applyAlignment="1">
      <alignment horizontal="center"/>
    </xf>
    <xf numFmtId="0" fontId="55" fillId="52" borderId="1" xfId="0" applyFont="1" applyFill="1" applyBorder="1" applyAlignment="1">
      <alignment horizontal="center"/>
    </xf>
    <xf numFmtId="0" fontId="16" fillId="17" borderId="5" xfId="0" applyFont="1" applyFill="1" applyBorder="1" applyAlignment="1">
      <alignment horizontal="center"/>
    </xf>
    <xf numFmtId="0" fontId="58" fillId="33" borderId="1" xfId="0" applyFont="1" applyFill="1" applyBorder="1"/>
    <xf numFmtId="0" fontId="15" fillId="27" borderId="1" xfId="0" applyFont="1" applyFill="1" applyBorder="1"/>
    <xf numFmtId="0" fontId="16" fillId="17" borderId="1" xfId="0" applyFont="1" applyFill="1" applyBorder="1"/>
    <xf numFmtId="0" fontId="16" fillId="18" borderId="5" xfId="0" applyFont="1" applyFill="1" applyBorder="1"/>
    <xf numFmtId="0" fontId="56" fillId="32" borderId="11" xfId="0" applyFont="1" applyFill="1" applyBorder="1" applyAlignment="1">
      <alignment horizontal="center"/>
    </xf>
    <xf numFmtId="0" fontId="53" fillId="44" borderId="5" xfId="2" applyFont="1" applyFill="1" applyBorder="1" applyAlignment="1">
      <alignment horizontal="center"/>
    </xf>
    <xf numFmtId="0" fontId="16" fillId="28" borderId="5" xfId="0" applyFont="1" applyFill="1" applyBorder="1"/>
    <xf numFmtId="0" fontId="55" fillId="32" borderId="11" xfId="0" applyFont="1" applyFill="1" applyBorder="1"/>
    <xf numFmtId="0" fontId="55" fillId="40" borderId="1" xfId="0" applyFont="1" applyFill="1" applyBorder="1"/>
    <xf numFmtId="0" fontId="58" fillId="27" borderId="1" xfId="0" applyFont="1" applyFill="1" applyBorder="1"/>
    <xf numFmtId="0" fontId="47" fillId="42" borderId="1" xfId="0" applyFont="1" applyFill="1" applyBorder="1"/>
    <xf numFmtId="0" fontId="48" fillId="42" borderId="1" xfId="0" applyFont="1" applyFill="1" applyBorder="1"/>
    <xf numFmtId="0" fontId="47" fillId="42" borderId="1" xfId="0" applyFont="1" applyFill="1" applyBorder="1" applyAlignment="1">
      <alignment horizontal="center"/>
    </xf>
    <xf numFmtId="0" fontId="48" fillId="42" borderId="1" xfId="0" applyFont="1" applyFill="1" applyBorder="1" applyAlignment="1">
      <alignment horizontal="center"/>
    </xf>
    <xf numFmtId="0" fontId="16" fillId="28" borderId="1" xfId="0" applyFont="1" applyFill="1" applyBorder="1"/>
    <xf numFmtId="0" fontId="56" fillId="32" borderId="5" xfId="0" applyFont="1" applyFill="1" applyBorder="1"/>
    <xf numFmtId="0" fontId="55" fillId="32" borderId="5" xfId="0" applyFont="1" applyFill="1" applyBorder="1"/>
    <xf numFmtId="0" fontId="56" fillId="32" borderId="5" xfId="0" applyFont="1" applyFill="1" applyBorder="1" applyAlignment="1">
      <alignment horizontal="center"/>
    </xf>
    <xf numFmtId="0" fontId="55" fillId="32" borderId="5" xfId="0" applyFont="1" applyFill="1" applyBorder="1" applyAlignment="1">
      <alignment horizontal="center"/>
    </xf>
    <xf numFmtId="0" fontId="58" fillId="42" borderId="1" xfId="0" applyFont="1" applyFill="1" applyBorder="1" applyAlignment="1">
      <alignment horizontal="center"/>
    </xf>
    <xf numFmtId="0" fontId="55" fillId="34" borderId="7" xfId="0" applyFont="1" applyFill="1" applyBorder="1" applyAlignment="1">
      <alignment horizontal="center"/>
    </xf>
    <xf numFmtId="0" fontId="16" fillId="31" borderId="7" xfId="0" applyFont="1" applyFill="1" applyBorder="1" applyAlignment="1">
      <alignment horizontal="center"/>
    </xf>
    <xf numFmtId="0" fontId="56" fillId="29" borderId="7" xfId="0" applyFont="1" applyFill="1" applyBorder="1" applyAlignment="1">
      <alignment horizontal="center"/>
    </xf>
    <xf numFmtId="0" fontId="56" fillId="34" borderId="7" xfId="0" applyFont="1" applyFill="1" applyBorder="1" applyAlignment="1">
      <alignment horizontal="center"/>
    </xf>
    <xf numFmtId="0" fontId="16" fillId="15" borderId="7" xfId="0" applyFont="1" applyFill="1" applyBorder="1" applyAlignment="1">
      <alignment horizontal="center"/>
    </xf>
    <xf numFmtId="0" fontId="55" fillId="34" borderId="3" xfId="0" applyFont="1" applyFill="1" applyBorder="1" applyAlignment="1">
      <alignment horizontal="center"/>
    </xf>
    <xf numFmtId="0" fontId="56" fillId="26" borderId="7" xfId="0" applyFont="1" applyFill="1" applyBorder="1" applyAlignment="1">
      <alignment horizontal="center"/>
    </xf>
    <xf numFmtId="0" fontId="56" fillId="32" borderId="7" xfId="0" applyFont="1" applyFill="1" applyBorder="1" applyAlignment="1">
      <alignment horizontal="center"/>
    </xf>
    <xf numFmtId="0" fontId="56" fillId="33" borderId="7" xfId="0" applyFont="1" applyFill="1" applyBorder="1" applyAlignment="1">
      <alignment horizontal="center"/>
    </xf>
    <xf numFmtId="0" fontId="56" fillId="25" borderId="7" xfId="0" applyFont="1" applyFill="1" applyBorder="1" applyAlignment="1">
      <alignment horizontal="center"/>
    </xf>
    <xf numFmtId="0" fontId="16" fillId="14" borderId="7" xfId="0" applyFont="1" applyFill="1" applyBorder="1" applyAlignment="1">
      <alignment horizontal="center"/>
    </xf>
    <xf numFmtId="0" fontId="55" fillId="33" borderId="7" xfId="0" applyFont="1" applyFill="1" applyBorder="1" applyAlignment="1">
      <alignment horizontal="center"/>
    </xf>
    <xf numFmtId="0" fontId="16" fillId="16" borderId="7" xfId="0" applyFont="1" applyFill="1" applyBorder="1"/>
    <xf numFmtId="0" fontId="4" fillId="18" borderId="6" xfId="0" applyFont="1" applyFill="1" applyBorder="1" applyAlignment="1">
      <alignment horizontal="center"/>
    </xf>
    <xf numFmtId="0" fontId="4" fillId="18" borderId="13" xfId="0" applyFont="1" applyFill="1" applyBorder="1" applyAlignment="1">
      <alignment horizontal="center"/>
    </xf>
    <xf numFmtId="0" fontId="53" fillId="29" borderId="13" xfId="0" applyFont="1" applyFill="1" applyBorder="1" applyAlignment="1">
      <alignment horizontal="center"/>
    </xf>
    <xf numFmtId="0" fontId="53" fillId="29" borderId="11" xfId="0" applyFont="1" applyFill="1" applyBorder="1" applyAlignment="1">
      <alignment horizontal="center"/>
    </xf>
    <xf numFmtId="0" fontId="4" fillId="25" borderId="3" xfId="0" applyFont="1" applyFill="1" applyBorder="1" applyAlignment="1">
      <alignment horizontal="center"/>
    </xf>
    <xf numFmtId="0" fontId="4" fillId="29" borderId="13" xfId="0" applyFont="1" applyFill="1" applyBorder="1" applyAlignment="1">
      <alignment horizontal="center"/>
    </xf>
    <xf numFmtId="0" fontId="75" fillId="18" borderId="5" xfId="0" applyFont="1" applyFill="1" applyBorder="1" applyAlignment="1">
      <alignment horizontal="center"/>
    </xf>
    <xf numFmtId="0" fontId="75" fillId="18" borderId="11" xfId="0" applyFont="1" applyFill="1" applyBorder="1" applyAlignment="1">
      <alignment horizontal="center"/>
    </xf>
    <xf numFmtId="0" fontId="75" fillId="29" borderId="11" xfId="0" applyFont="1" applyFill="1" applyBorder="1" applyAlignment="1">
      <alignment horizontal="center"/>
    </xf>
    <xf numFmtId="0" fontId="76" fillId="17" borderId="1" xfId="0" applyFont="1" applyFill="1" applyBorder="1" applyAlignment="1">
      <alignment horizontal="center"/>
    </xf>
    <xf numFmtId="0" fontId="76" fillId="25" borderId="1" xfId="0" applyFont="1" applyFill="1" applyBorder="1" applyAlignment="1">
      <alignment horizontal="center"/>
    </xf>
    <xf numFmtId="0" fontId="61" fillId="34" borderId="1" xfId="0" applyFont="1" applyFill="1" applyBorder="1" applyAlignment="1">
      <alignment horizontal="center"/>
    </xf>
    <xf numFmtId="0" fontId="53" fillId="42" borderId="3" xfId="0" applyFont="1" applyFill="1" applyBorder="1" applyAlignment="1">
      <alignment horizontal="center"/>
    </xf>
    <xf numFmtId="0" fontId="45" fillId="17" borderId="3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61" fillId="34" borderId="5" xfId="0" applyFont="1" applyFill="1" applyBorder="1" applyAlignment="1">
      <alignment horizontal="center"/>
    </xf>
    <xf numFmtId="0" fontId="53" fillId="44" borderId="13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0" fontId="54" fillId="25" borderId="1" xfId="0" applyFont="1" applyFill="1" applyBorder="1"/>
    <xf numFmtId="0" fontId="4" fillId="20" borderId="1" xfId="0" applyFont="1" applyFill="1" applyBorder="1"/>
    <xf numFmtId="0" fontId="45" fillId="20" borderId="1" xfId="0" applyFont="1" applyFill="1" applyBorder="1"/>
    <xf numFmtId="0" fontId="54" fillId="42" borderId="3" xfId="0" applyFont="1" applyFill="1" applyBorder="1"/>
    <xf numFmtId="0" fontId="54" fillId="44" borderId="13" xfId="0" applyFont="1" applyFill="1" applyBorder="1" applyAlignment="1">
      <alignment horizontal="center"/>
    </xf>
    <xf numFmtId="0" fontId="54" fillId="42" borderId="3" xfId="0" applyFont="1" applyFill="1" applyBorder="1" applyAlignment="1">
      <alignment horizontal="center"/>
    </xf>
    <xf numFmtId="0" fontId="55" fillId="32" borderId="1" xfId="0" applyFont="1" applyFill="1" applyBorder="1" applyAlignment="1">
      <alignment horizontal="center"/>
    </xf>
    <xf numFmtId="0" fontId="16" fillId="27" borderId="7" xfId="0" applyFont="1" applyFill="1" applyBorder="1"/>
    <xf numFmtId="0" fontId="55" fillId="33" borderId="7" xfId="0" applyFont="1" applyFill="1" applyBorder="1"/>
    <xf numFmtId="0" fontId="55" fillId="34" borderId="11" xfId="0" applyFont="1" applyFill="1" applyBorder="1"/>
    <xf numFmtId="0" fontId="55" fillId="33" borderId="1" xfId="0" applyFont="1" applyFill="1" applyBorder="1"/>
    <xf numFmtId="0" fontId="55" fillId="33" borderId="5" xfId="0" applyFont="1" applyFill="1" applyBorder="1" applyAlignment="1">
      <alignment horizontal="center"/>
    </xf>
    <xf numFmtId="0" fontId="16" fillId="52" borderId="5" xfId="0" applyFont="1" applyFill="1" applyBorder="1" applyAlignment="1">
      <alignment horizontal="center"/>
    </xf>
    <xf numFmtId="0" fontId="16" fillId="15" borderId="5" xfId="0" applyFont="1" applyFill="1" applyBorder="1" applyAlignment="1">
      <alignment horizontal="center"/>
    </xf>
    <xf numFmtId="0" fontId="16" fillId="15" borderId="11" xfId="0" applyFont="1" applyFill="1" applyBorder="1" applyAlignment="1">
      <alignment horizontal="center"/>
    </xf>
    <xf numFmtId="0" fontId="56" fillId="26" borderId="11" xfId="0" applyFont="1" applyFill="1" applyBorder="1" applyAlignment="1">
      <alignment horizontal="center"/>
    </xf>
    <xf numFmtId="0" fontId="48" fillId="18" borderId="11" xfId="0" applyFont="1" applyFill="1" applyBorder="1" applyAlignment="1">
      <alignment horizontal="center"/>
    </xf>
    <xf numFmtId="0" fontId="56" fillId="33" borderId="5" xfId="0" applyFont="1" applyFill="1" applyBorder="1" applyAlignment="1">
      <alignment horizontal="center"/>
    </xf>
    <xf numFmtId="0" fontId="56" fillId="52" borderId="5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17" borderId="7" xfId="0" applyFont="1" applyFill="1" applyBorder="1"/>
    <xf numFmtId="0" fontId="16" fillId="36" borderId="1" xfId="0" applyFont="1" applyFill="1" applyBorder="1"/>
    <xf numFmtId="0" fontId="16" fillId="36" borderId="7" xfId="0" applyFont="1" applyFill="1" applyBorder="1"/>
    <xf numFmtId="0" fontId="4" fillId="38" borderId="1" xfId="0" applyFont="1" applyFill="1" applyBorder="1" applyAlignment="1">
      <alignment horizontal="center"/>
    </xf>
    <xf numFmtId="0" fontId="4" fillId="38" borderId="3" xfId="0" applyFont="1" applyFill="1" applyBorder="1" applyAlignment="1">
      <alignment horizontal="center"/>
    </xf>
    <xf numFmtId="0" fontId="4" fillId="38" borderId="5" xfId="0" applyFont="1" applyFill="1" applyBorder="1" applyAlignment="1">
      <alignment horizontal="center"/>
    </xf>
    <xf numFmtId="0" fontId="4" fillId="27" borderId="2" xfId="0" applyFont="1" applyFill="1" applyBorder="1" applyAlignment="1">
      <alignment horizontal="center"/>
    </xf>
    <xf numFmtId="0" fontId="4" fillId="27" borderId="24" xfId="0" applyFont="1" applyFill="1" applyBorder="1" applyAlignment="1">
      <alignment horizontal="center"/>
    </xf>
    <xf numFmtId="0" fontId="4" fillId="27" borderId="12" xfId="0" applyFont="1" applyFill="1" applyBorder="1" applyAlignment="1">
      <alignment horizontal="center"/>
    </xf>
    <xf numFmtId="0" fontId="4" fillId="38" borderId="8" xfId="0" applyFont="1" applyFill="1" applyBorder="1" applyAlignment="1">
      <alignment horizontal="center"/>
    </xf>
    <xf numFmtId="0" fontId="4" fillId="38" borderId="9" xfId="0" applyFont="1" applyFill="1" applyBorder="1" applyAlignment="1">
      <alignment horizontal="center"/>
    </xf>
    <xf numFmtId="0" fontId="4" fillId="38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57" fillId="26" borderId="11" xfId="0" applyFont="1" applyFill="1" applyBorder="1" applyAlignment="1">
      <alignment horizontal="center" textRotation="90"/>
    </xf>
    <xf numFmtId="0" fontId="40" fillId="25" borderId="1" xfId="0" applyFont="1" applyFill="1" applyBorder="1" applyAlignment="1">
      <alignment horizontal="center"/>
    </xf>
    <xf numFmtId="0" fontId="59" fillId="25" borderId="8" xfId="0" applyFont="1" applyFill="1" applyBorder="1" applyAlignment="1">
      <alignment horizontal="center"/>
    </xf>
    <xf numFmtId="0" fontId="57" fillId="25" borderId="1" xfId="0" applyFont="1" applyFill="1" applyBorder="1" applyAlignment="1">
      <alignment horizontal="center"/>
    </xf>
    <xf numFmtId="0" fontId="71" fillId="20" borderId="1" xfId="0" applyFont="1" applyFill="1" applyBorder="1" applyAlignment="1">
      <alignment horizontal="center"/>
    </xf>
    <xf numFmtId="0" fontId="54" fillId="44" borderId="1" xfId="0" applyFont="1" applyFill="1" applyBorder="1" applyAlignment="1">
      <alignment horizontal="center"/>
    </xf>
    <xf numFmtId="0" fontId="0" fillId="27" borderId="0" xfId="0" applyFill="1"/>
    <xf numFmtId="0" fontId="9" fillId="25" borderId="30" xfId="0" applyFont="1" applyFill="1" applyBorder="1" applyAlignment="1">
      <alignment horizontal="right"/>
    </xf>
    <xf numFmtId="164" fontId="3" fillId="0" borderId="0" xfId="0" applyNumberFormat="1" applyFont="1"/>
    <xf numFmtId="164" fontId="3" fillId="0" borderId="5" xfId="0" applyNumberFormat="1" applyFont="1" applyBorder="1" applyAlignment="1">
      <alignment horizontal="center"/>
    </xf>
    <xf numFmtId="0" fontId="19" fillId="14" borderId="0" xfId="0" applyFont="1" applyFill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15" fillId="0" borderId="5" xfId="0" applyFont="1" applyBorder="1"/>
    <xf numFmtId="0" fontId="0" fillId="17" borderId="2" xfId="0" applyFill="1" applyBorder="1" applyAlignment="1">
      <alignment textRotation="90"/>
    </xf>
    <xf numFmtId="164" fontId="3" fillId="0" borderId="5" xfId="0" applyNumberFormat="1" applyFont="1" applyBorder="1" applyAlignment="1">
      <alignment horizontal="right"/>
    </xf>
    <xf numFmtId="0" fontId="3" fillId="15" borderId="10" xfId="0" applyFont="1" applyFill="1" applyBorder="1" applyAlignment="1">
      <alignment horizontal="center"/>
    </xf>
    <xf numFmtId="0" fontId="4" fillId="14" borderId="0" xfId="0" applyFont="1" applyFill="1"/>
    <xf numFmtId="0" fontId="73" fillId="16" borderId="5" xfId="0" applyFont="1" applyFill="1" applyBorder="1" applyAlignment="1">
      <alignment horizontal="center"/>
    </xf>
    <xf numFmtId="0" fontId="73" fillId="16" borderId="1" xfId="0" applyFont="1" applyFill="1" applyBorder="1" applyAlignment="1">
      <alignment horizontal="center"/>
    </xf>
    <xf numFmtId="0" fontId="71" fillId="16" borderId="1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9" fillId="24" borderId="0" xfId="0" applyFont="1" applyFill="1" applyAlignment="1">
      <alignment horizontal="center"/>
    </xf>
    <xf numFmtId="0" fontId="9" fillId="26" borderId="0" xfId="0" applyFont="1" applyFill="1" applyAlignment="1">
      <alignment horizontal="center"/>
    </xf>
    <xf numFmtId="0" fontId="26" fillId="0" borderId="6" xfId="0" applyFont="1" applyBorder="1" applyAlignment="1">
      <alignment horizontal="center"/>
    </xf>
    <xf numFmtId="0" fontId="28" fillId="0" borderId="9" xfId="0" applyFont="1" applyBorder="1" applyAlignment="1">
      <alignment wrapText="1"/>
    </xf>
    <xf numFmtId="0" fontId="28" fillId="0" borderId="20" xfId="0" applyFont="1" applyBorder="1"/>
    <xf numFmtId="0" fontId="28" fillId="0" borderId="14" xfId="0" applyFont="1" applyBorder="1"/>
    <xf numFmtId="0" fontId="28" fillId="0" borderId="13" xfId="0" applyFont="1" applyBorder="1"/>
    <xf numFmtId="0" fontId="28" fillId="0" borderId="6" xfId="0" applyFont="1" applyBorder="1"/>
    <xf numFmtId="0" fontId="28" fillId="0" borderId="11" xfId="0" applyFont="1" applyBorder="1"/>
    <xf numFmtId="0" fontId="25" fillId="0" borderId="3" xfId="0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5" fillId="0" borderId="7" xfId="0" applyFont="1" applyBorder="1" applyAlignment="1">
      <alignment horizontal="left" wrapText="1"/>
    </xf>
    <xf numFmtId="0" fontId="35" fillId="0" borderId="0" xfId="0" applyFont="1" applyAlignment="1">
      <alignment wrapText="1"/>
    </xf>
    <xf numFmtId="0" fontId="60" fillId="0" borderId="10" xfId="0" applyFont="1" applyBorder="1" applyAlignment="1">
      <alignment horizontal="left" wrapText="1"/>
    </xf>
    <xf numFmtId="0" fontId="60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4" fillId="17" borderId="3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27" borderId="3" xfId="0" applyFont="1" applyFill="1" applyBorder="1" applyAlignment="1">
      <alignment horizontal="center"/>
    </xf>
    <xf numFmtId="0" fontId="14" fillId="27" borderId="7" xfId="0" applyFont="1" applyFill="1" applyBorder="1" applyAlignment="1">
      <alignment horizontal="center"/>
    </xf>
    <xf numFmtId="0" fontId="14" fillId="15" borderId="3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28" borderId="3" xfId="0" applyFont="1" applyFill="1" applyBorder="1" applyAlignment="1">
      <alignment horizontal="center"/>
    </xf>
    <xf numFmtId="0" fontId="14" fillId="28" borderId="7" xfId="0" applyFont="1" applyFill="1" applyBorder="1" applyAlignment="1">
      <alignment horizontal="center"/>
    </xf>
    <xf numFmtId="0" fontId="14" fillId="18" borderId="3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18" borderId="13" xfId="0" applyFont="1" applyFill="1" applyBorder="1" applyAlignment="1">
      <alignment horizontal="center"/>
    </xf>
    <xf numFmtId="0" fontId="14" fillId="18" borderId="6" xfId="0" applyFont="1" applyFill="1" applyBorder="1" applyAlignment="1">
      <alignment horizontal="center"/>
    </xf>
    <xf numFmtId="0" fontId="14" fillId="17" borderId="13" xfId="0" applyFont="1" applyFill="1" applyBorder="1" applyAlignment="1">
      <alignment horizontal="center"/>
    </xf>
    <xf numFmtId="0" fontId="14" fillId="17" borderId="6" xfId="0" applyFont="1" applyFill="1" applyBorder="1" applyAlignment="1">
      <alignment horizontal="center"/>
    </xf>
    <xf numFmtId="0" fontId="14" fillId="30" borderId="3" xfId="0" applyFont="1" applyFill="1" applyBorder="1" applyAlignment="1">
      <alignment horizontal="center"/>
    </xf>
    <xf numFmtId="0" fontId="14" fillId="30" borderId="4" xfId="0" applyFont="1" applyFill="1" applyBorder="1" applyAlignment="1">
      <alignment horizontal="center"/>
    </xf>
    <xf numFmtId="0" fontId="14" fillId="30" borderId="7" xfId="0" applyFont="1" applyFill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16" borderId="3" xfId="0" applyFont="1" applyFill="1" applyBorder="1" applyAlignment="1">
      <alignment horizontal="center"/>
    </xf>
    <xf numFmtId="0" fontId="14" fillId="16" borderId="4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17" borderId="4" xfId="0" applyFont="1" applyFill="1" applyBorder="1" applyAlignment="1">
      <alignment horizontal="center"/>
    </xf>
    <xf numFmtId="0" fontId="14" fillId="27" borderId="4" xfId="0" applyFont="1" applyFill="1" applyBorder="1" applyAlignment="1">
      <alignment horizontal="center"/>
    </xf>
    <xf numFmtId="0" fontId="14" fillId="15" borderId="4" xfId="0" applyFont="1" applyFill="1" applyBorder="1" applyAlignment="1">
      <alignment horizontal="center"/>
    </xf>
    <xf numFmtId="0" fontId="14" fillId="28" borderId="4" xfId="0" applyFont="1" applyFill="1" applyBorder="1" applyAlignment="1">
      <alignment horizontal="center"/>
    </xf>
    <xf numFmtId="0" fontId="14" fillId="18" borderId="4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13" fillId="16" borderId="4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27" borderId="3" xfId="0" applyFont="1" applyFill="1" applyBorder="1" applyAlignment="1">
      <alignment horizontal="center"/>
    </xf>
    <xf numFmtId="0" fontId="13" fillId="27" borderId="4" xfId="0" applyFont="1" applyFill="1" applyBorder="1" applyAlignment="1">
      <alignment horizontal="center"/>
    </xf>
    <xf numFmtId="0" fontId="13" fillId="27" borderId="7" xfId="0" applyFont="1" applyFill="1" applyBorder="1" applyAlignment="1">
      <alignment horizontal="center"/>
    </xf>
    <xf numFmtId="0" fontId="13" fillId="28" borderId="3" xfId="0" applyFont="1" applyFill="1" applyBorder="1" applyAlignment="1">
      <alignment horizontal="center"/>
    </xf>
    <xf numFmtId="0" fontId="13" fillId="28" borderId="4" xfId="0" applyFont="1" applyFill="1" applyBorder="1" applyAlignment="1">
      <alignment horizontal="center"/>
    </xf>
    <xf numFmtId="0" fontId="13" fillId="28" borderId="7" xfId="0" applyFont="1" applyFill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13" fillId="17" borderId="4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13" fillId="18" borderId="4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4" fillId="18" borderId="21" xfId="0" applyFont="1" applyFill="1" applyBorder="1" applyAlignment="1">
      <alignment horizontal="center"/>
    </xf>
    <xf numFmtId="0" fontId="38" fillId="0" borderId="0" xfId="1">
      <alignment horizontal="left"/>
    </xf>
    <xf numFmtId="0" fontId="14" fillId="20" borderId="3" xfId="0" applyFont="1" applyFill="1" applyBorder="1" applyAlignment="1">
      <alignment horizontal="center"/>
    </xf>
    <xf numFmtId="0" fontId="14" fillId="20" borderId="4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4" fillId="14" borderId="4" xfId="0" applyFont="1" applyFill="1" applyBorder="1" applyAlignment="1">
      <alignment horizontal="center"/>
    </xf>
    <xf numFmtId="0" fontId="14" fillId="14" borderId="7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4" fillId="14" borderId="15" xfId="0" applyFont="1" applyFill="1" applyBorder="1" applyAlignment="1">
      <alignment horizontal="center"/>
    </xf>
    <xf numFmtId="0" fontId="14" fillId="51" borderId="4" xfId="0" applyFont="1" applyFill="1" applyBorder="1" applyAlignment="1">
      <alignment horizontal="center"/>
    </xf>
    <xf numFmtId="0" fontId="14" fillId="51" borderId="21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13" fillId="14" borderId="4" xfId="0" applyFont="1" applyFill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13" fillId="20" borderId="3" xfId="0" applyFont="1" applyFill="1" applyBorder="1" applyAlignment="1">
      <alignment horizontal="center"/>
    </xf>
    <xf numFmtId="0" fontId="13" fillId="20" borderId="4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/>
    </xf>
    <xf numFmtId="0" fontId="13" fillId="31" borderId="3" xfId="0" applyFont="1" applyFill="1" applyBorder="1" applyAlignment="1">
      <alignment horizontal="center"/>
    </xf>
    <xf numFmtId="0" fontId="13" fillId="31" borderId="4" xfId="0" applyFont="1" applyFill="1" applyBorder="1" applyAlignment="1">
      <alignment horizontal="center"/>
    </xf>
    <xf numFmtId="0" fontId="13" fillId="31" borderId="7" xfId="0" applyFont="1" applyFill="1" applyBorder="1" applyAlignment="1">
      <alignment horizontal="center"/>
    </xf>
    <xf numFmtId="0" fontId="13" fillId="21" borderId="3" xfId="0" applyFont="1" applyFill="1" applyBorder="1" applyAlignment="1">
      <alignment horizontal="center"/>
    </xf>
    <xf numFmtId="0" fontId="13" fillId="21" borderId="4" xfId="0" applyFont="1" applyFill="1" applyBorder="1" applyAlignment="1">
      <alignment horizontal="center"/>
    </xf>
    <xf numFmtId="0" fontId="13" fillId="21" borderId="7" xfId="0" applyFont="1" applyFill="1" applyBorder="1" applyAlignment="1">
      <alignment horizontal="center"/>
    </xf>
    <xf numFmtId="0" fontId="13" fillId="28" borderId="15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62" fillId="18" borderId="3" xfId="0" applyFont="1" applyFill="1" applyBorder="1" applyAlignment="1">
      <alignment horizontal="center"/>
    </xf>
    <xf numFmtId="0" fontId="62" fillId="18" borderId="4" xfId="0" applyFont="1" applyFill="1" applyBorder="1" applyAlignment="1">
      <alignment horizontal="center"/>
    </xf>
    <xf numFmtId="0" fontId="62" fillId="18" borderId="21" xfId="0" applyFont="1" applyFill="1" applyBorder="1" applyAlignment="1">
      <alignment horizontal="center"/>
    </xf>
    <xf numFmtId="0" fontId="2" fillId="28" borderId="3" xfId="0" applyFont="1" applyFill="1" applyBorder="1" applyAlignment="1">
      <alignment horizontal="center"/>
    </xf>
    <xf numFmtId="0" fontId="2" fillId="28" borderId="4" xfId="0" applyFont="1" applyFill="1" applyBorder="1" applyAlignment="1">
      <alignment horizontal="center"/>
    </xf>
    <xf numFmtId="0" fontId="2" fillId="28" borderId="7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62" fillId="18" borderId="7" xfId="0" applyFont="1" applyFill="1" applyBorder="1" applyAlignment="1">
      <alignment horizontal="center"/>
    </xf>
    <xf numFmtId="0" fontId="2" fillId="20" borderId="3" xfId="0" applyFont="1" applyFill="1" applyBorder="1" applyAlignment="1">
      <alignment horizontal="center"/>
    </xf>
    <xf numFmtId="0" fontId="2" fillId="20" borderId="4" xfId="0" applyFont="1" applyFill="1" applyBorder="1" applyAlignment="1">
      <alignment horizontal="center"/>
    </xf>
    <xf numFmtId="0" fontId="2" fillId="20" borderId="7" xfId="0" applyFont="1" applyFill="1" applyBorder="1" applyAlignment="1">
      <alignment horizontal="center"/>
    </xf>
    <xf numFmtId="0" fontId="2" fillId="27" borderId="3" xfId="0" applyFont="1" applyFill="1" applyBorder="1" applyAlignment="1">
      <alignment horizontal="center"/>
    </xf>
    <xf numFmtId="0" fontId="2" fillId="27" borderId="4" xfId="0" applyFont="1" applyFill="1" applyBorder="1" applyAlignment="1">
      <alignment horizontal="center"/>
    </xf>
    <xf numFmtId="0" fontId="2" fillId="27" borderId="7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2" fillId="17" borderId="7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2" fillId="18" borderId="7" xfId="0" applyFont="1" applyFill="1" applyBorder="1" applyAlignment="1">
      <alignment horizontal="center"/>
    </xf>
    <xf numFmtId="0" fontId="2" fillId="51" borderId="3" xfId="0" applyFont="1" applyFill="1" applyBorder="1" applyAlignment="1">
      <alignment horizontal="center"/>
    </xf>
    <xf numFmtId="0" fontId="2" fillId="51" borderId="4" xfId="0" applyFont="1" applyFill="1" applyBorder="1" applyAlignment="1">
      <alignment horizontal="center"/>
    </xf>
    <xf numFmtId="0" fontId="2" fillId="51" borderId="7" xfId="0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0" fontId="16" fillId="27" borderId="3" xfId="0" applyFont="1" applyFill="1" applyBorder="1" applyAlignment="1">
      <alignment horizontal="center"/>
    </xf>
    <xf numFmtId="0" fontId="16" fillId="27" borderId="4" xfId="0" applyFont="1" applyFill="1" applyBorder="1" applyAlignment="1">
      <alignment horizontal="center"/>
    </xf>
    <xf numFmtId="0" fontId="16" fillId="27" borderId="7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6" fillId="16" borderId="4" xfId="0" applyFont="1" applyFill="1" applyBorder="1" applyAlignment="1">
      <alignment horizontal="center"/>
    </xf>
    <xf numFmtId="0" fontId="16" fillId="16" borderId="7" xfId="0" applyFont="1" applyFill="1" applyBorder="1" applyAlignment="1">
      <alignment horizontal="center"/>
    </xf>
    <xf numFmtId="0" fontId="16" fillId="20" borderId="3" xfId="0" applyFont="1" applyFill="1" applyBorder="1" applyAlignment="1">
      <alignment horizontal="center"/>
    </xf>
    <xf numFmtId="0" fontId="16" fillId="20" borderId="4" xfId="0" applyFont="1" applyFill="1" applyBorder="1" applyAlignment="1">
      <alignment horizontal="center"/>
    </xf>
    <xf numFmtId="0" fontId="16" fillId="20" borderId="7" xfId="0" applyFont="1" applyFill="1" applyBorder="1" applyAlignment="1">
      <alignment horizontal="center"/>
    </xf>
    <xf numFmtId="0" fontId="16" fillId="28" borderId="3" xfId="0" applyFont="1" applyFill="1" applyBorder="1" applyAlignment="1">
      <alignment horizontal="center"/>
    </xf>
    <xf numFmtId="0" fontId="16" fillId="28" borderId="4" xfId="0" applyFont="1" applyFill="1" applyBorder="1" applyAlignment="1">
      <alignment horizontal="center"/>
    </xf>
    <xf numFmtId="0" fontId="16" fillId="28" borderId="21" xfId="0" applyFont="1" applyFill="1" applyBorder="1" applyAlignment="1">
      <alignment horizontal="center"/>
    </xf>
    <xf numFmtId="0" fontId="16" fillId="18" borderId="3" xfId="0" applyFont="1" applyFill="1" applyBorder="1" applyAlignment="1">
      <alignment horizontal="center"/>
    </xf>
    <xf numFmtId="0" fontId="16" fillId="18" borderId="4" xfId="0" applyFont="1" applyFill="1" applyBorder="1" applyAlignment="1">
      <alignment horizontal="center"/>
    </xf>
    <xf numFmtId="0" fontId="16" fillId="18" borderId="7" xfId="0" applyFont="1" applyFill="1" applyBorder="1" applyAlignment="1">
      <alignment horizontal="center"/>
    </xf>
    <xf numFmtId="0" fontId="16" fillId="14" borderId="3" xfId="0" applyFont="1" applyFill="1" applyBorder="1" applyAlignment="1">
      <alignment horizontal="center"/>
    </xf>
    <xf numFmtId="0" fontId="16" fillId="14" borderId="4" xfId="0" applyFont="1" applyFill="1" applyBorder="1" applyAlignment="1">
      <alignment horizontal="center"/>
    </xf>
    <xf numFmtId="0" fontId="16" fillId="18" borderId="21" xfId="0" applyFont="1" applyFill="1" applyBorder="1" applyAlignment="1">
      <alignment horizontal="center"/>
    </xf>
    <xf numFmtId="0" fontId="16" fillId="17" borderId="4" xfId="0" applyFont="1" applyFill="1" applyBorder="1" applyAlignment="1">
      <alignment horizontal="center"/>
    </xf>
    <xf numFmtId="0" fontId="16" fillId="17" borderId="7" xfId="0" applyFont="1" applyFill="1" applyBorder="1" applyAlignment="1">
      <alignment horizontal="center"/>
    </xf>
    <xf numFmtId="0" fontId="16" fillId="47" borderId="3" xfId="0" applyFont="1" applyFill="1" applyBorder="1" applyAlignment="1">
      <alignment horizontal="center"/>
    </xf>
    <xf numFmtId="0" fontId="16" fillId="47" borderId="4" xfId="0" applyFont="1" applyFill="1" applyBorder="1" applyAlignment="1">
      <alignment horizontal="center"/>
    </xf>
    <xf numFmtId="0" fontId="16" fillId="47" borderId="21" xfId="0" applyFont="1" applyFill="1" applyBorder="1" applyAlignment="1">
      <alignment horizontal="center"/>
    </xf>
    <xf numFmtId="0" fontId="16" fillId="51" borderId="4" xfId="0" applyFont="1" applyFill="1" applyBorder="1" applyAlignment="1">
      <alignment horizontal="center"/>
    </xf>
    <xf numFmtId="0" fontId="16" fillId="28" borderId="7" xfId="0" applyFont="1" applyFill="1" applyBorder="1" applyAlignment="1">
      <alignment horizontal="center"/>
    </xf>
    <xf numFmtId="0" fontId="16" fillId="17" borderId="3" xfId="0" applyFont="1" applyFill="1" applyBorder="1" applyAlignment="1">
      <alignment horizontal="center"/>
    </xf>
    <xf numFmtId="0" fontId="16" fillId="16" borderId="3" xfId="0" applyFont="1" applyFill="1" applyBorder="1" applyAlignment="1">
      <alignment horizontal="center"/>
    </xf>
    <xf numFmtId="0" fontId="14" fillId="28" borderId="21" xfId="0" applyFont="1" applyFill="1" applyBorder="1" applyAlignment="1">
      <alignment horizontal="center"/>
    </xf>
    <xf numFmtId="0" fontId="14" fillId="28" borderId="15" xfId="0" applyFont="1" applyFill="1" applyBorder="1" applyAlignment="1">
      <alignment horizontal="center"/>
    </xf>
    <xf numFmtId="0" fontId="2" fillId="28" borderId="21" xfId="0" applyFont="1" applyFill="1" applyBorder="1" applyAlignment="1">
      <alignment horizontal="center"/>
    </xf>
    <xf numFmtId="0" fontId="14" fillId="51" borderId="3" xfId="0" applyFont="1" applyFill="1" applyBorder="1" applyAlignment="1">
      <alignment horizontal="center"/>
    </xf>
    <xf numFmtId="0" fontId="0" fillId="40" borderId="3" xfId="0" applyFill="1" applyBorder="1" applyAlignment="1">
      <alignment horizontal="center"/>
    </xf>
    <xf numFmtId="0" fontId="0" fillId="40" borderId="4" xfId="0" applyFill="1" applyBorder="1" applyAlignment="1">
      <alignment horizontal="center"/>
    </xf>
    <xf numFmtId="0" fontId="0" fillId="40" borderId="7" xfId="0" applyFill="1" applyBorder="1" applyAlignment="1">
      <alignment horizontal="center"/>
    </xf>
    <xf numFmtId="0" fontId="0" fillId="27" borderId="3" xfId="0" applyFill="1" applyBorder="1" applyAlignment="1">
      <alignment horizontal="center"/>
    </xf>
    <xf numFmtId="0" fontId="0" fillId="27" borderId="4" xfId="0" applyFill="1" applyBorder="1" applyAlignment="1">
      <alignment horizontal="center"/>
    </xf>
    <xf numFmtId="0" fontId="0" fillId="27" borderId="7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13" fillId="37" borderId="3" xfId="0" applyFont="1" applyFill="1" applyBorder="1" applyAlignment="1">
      <alignment horizontal="center"/>
    </xf>
    <xf numFmtId="0" fontId="13" fillId="37" borderId="4" xfId="0" applyFont="1" applyFill="1" applyBorder="1" applyAlignment="1">
      <alignment horizontal="center"/>
    </xf>
    <xf numFmtId="0" fontId="13" fillId="37" borderId="7" xfId="0" applyFont="1" applyFill="1" applyBorder="1" applyAlignment="1">
      <alignment horizontal="center"/>
    </xf>
    <xf numFmtId="0" fontId="13" fillId="36" borderId="3" xfId="0" applyFont="1" applyFill="1" applyBorder="1" applyAlignment="1">
      <alignment horizontal="center"/>
    </xf>
    <xf numFmtId="0" fontId="13" fillId="36" borderId="4" xfId="0" applyFont="1" applyFill="1" applyBorder="1" applyAlignment="1">
      <alignment horizontal="center"/>
    </xf>
    <xf numFmtId="0" fontId="13" fillId="36" borderId="7" xfId="0" applyFont="1" applyFill="1" applyBorder="1" applyAlignment="1">
      <alignment horizontal="center"/>
    </xf>
    <xf numFmtId="0" fontId="9" fillId="52" borderId="3" xfId="0" applyFont="1" applyFill="1" applyBorder="1" applyAlignment="1">
      <alignment horizontal="center"/>
    </xf>
    <xf numFmtId="0" fontId="0" fillId="52" borderId="4" xfId="0" applyFill="1" applyBorder="1" applyAlignment="1">
      <alignment horizontal="center"/>
    </xf>
    <xf numFmtId="0" fontId="0" fillId="52" borderId="7" xfId="0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28" borderId="1" xfId="0" applyFont="1" applyFill="1" applyBorder="1" applyAlignment="1">
      <alignment horizontal="center"/>
    </xf>
    <xf numFmtId="0" fontId="13" fillId="31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2" fillId="17" borderId="1" xfId="0" applyFont="1" applyFill="1" applyBorder="1" applyAlignment="1">
      <alignment horizontal="center"/>
    </xf>
    <xf numFmtId="0" fontId="62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27" borderId="1" xfId="0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0" fontId="2" fillId="21" borderId="4" xfId="0" applyFont="1" applyFill="1" applyBorder="1" applyAlignment="1">
      <alignment horizontal="center"/>
    </xf>
    <xf numFmtId="0" fontId="2" fillId="21" borderId="7" xfId="0" applyFont="1" applyFill="1" applyBorder="1" applyAlignment="1">
      <alignment horizontal="center"/>
    </xf>
    <xf numFmtId="0" fontId="2" fillId="18" borderId="21" xfId="0" applyFont="1" applyFill="1" applyBorder="1" applyAlignment="1">
      <alignment horizontal="center"/>
    </xf>
    <xf numFmtId="0" fontId="9" fillId="17" borderId="3" xfId="0" applyFont="1" applyFill="1" applyBorder="1" applyAlignment="1">
      <alignment horizontal="center"/>
    </xf>
    <xf numFmtId="0" fontId="9" fillId="17" borderId="4" xfId="0" applyFont="1" applyFill="1" applyBorder="1" applyAlignment="1">
      <alignment horizontal="center"/>
    </xf>
    <xf numFmtId="0" fontId="9" fillId="17" borderId="7" xfId="0" applyFont="1" applyFill="1" applyBorder="1" applyAlignment="1">
      <alignment horizontal="center"/>
    </xf>
    <xf numFmtId="0" fontId="9" fillId="16" borderId="3" xfId="0" applyFont="1" applyFill="1" applyBorder="1" applyAlignment="1">
      <alignment horizontal="center"/>
    </xf>
    <xf numFmtId="0" fontId="9" fillId="16" borderId="4" xfId="0" applyFont="1" applyFill="1" applyBorder="1" applyAlignment="1">
      <alignment horizontal="center"/>
    </xf>
    <xf numFmtId="0" fontId="9" fillId="16" borderId="7" xfId="0" applyFont="1" applyFill="1" applyBorder="1" applyAlignment="1">
      <alignment horizontal="center"/>
    </xf>
    <xf numFmtId="0" fontId="9" fillId="27" borderId="3" xfId="0" applyFont="1" applyFill="1" applyBorder="1" applyAlignment="1">
      <alignment horizontal="center"/>
    </xf>
    <xf numFmtId="0" fontId="9" fillId="27" borderId="4" xfId="0" applyFont="1" applyFill="1" applyBorder="1" applyAlignment="1">
      <alignment horizontal="center"/>
    </xf>
    <xf numFmtId="0" fontId="9" fillId="27" borderId="7" xfId="0" applyFont="1" applyFill="1" applyBorder="1" applyAlignment="1">
      <alignment horizontal="center"/>
    </xf>
    <xf numFmtId="0" fontId="9" fillId="18" borderId="3" xfId="0" applyFont="1" applyFill="1" applyBorder="1" applyAlignment="1">
      <alignment horizontal="center"/>
    </xf>
    <xf numFmtId="0" fontId="9" fillId="18" borderId="4" xfId="0" applyFont="1" applyFill="1" applyBorder="1" applyAlignment="1">
      <alignment horizontal="center"/>
    </xf>
    <xf numFmtId="0" fontId="9" fillId="18" borderId="7" xfId="0" applyFont="1" applyFill="1" applyBorder="1" applyAlignment="1">
      <alignment horizontal="center"/>
    </xf>
    <xf numFmtId="0" fontId="9" fillId="28" borderId="3" xfId="0" applyFont="1" applyFill="1" applyBorder="1" applyAlignment="1">
      <alignment horizontal="center"/>
    </xf>
    <xf numFmtId="0" fontId="9" fillId="28" borderId="4" xfId="0" applyFont="1" applyFill="1" applyBorder="1" applyAlignment="1">
      <alignment horizontal="center"/>
    </xf>
    <xf numFmtId="0" fontId="9" fillId="28" borderId="7" xfId="0" applyFont="1" applyFill="1" applyBorder="1" applyAlignment="1">
      <alignment horizontal="center"/>
    </xf>
    <xf numFmtId="0" fontId="9" fillId="20" borderId="3" xfId="0" applyFont="1" applyFill="1" applyBorder="1" applyAlignment="1">
      <alignment horizontal="center"/>
    </xf>
    <xf numFmtId="0" fontId="9" fillId="20" borderId="4" xfId="0" applyFont="1" applyFill="1" applyBorder="1" applyAlignment="1">
      <alignment horizontal="center"/>
    </xf>
    <xf numFmtId="0" fontId="9" fillId="20" borderId="7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13" fillId="18" borderId="21" xfId="0" applyFont="1" applyFill="1" applyBorder="1" applyAlignment="1">
      <alignment horizontal="center"/>
    </xf>
    <xf numFmtId="0" fontId="13" fillId="51" borderId="3" xfId="0" applyFont="1" applyFill="1" applyBorder="1" applyAlignment="1">
      <alignment horizontal="center"/>
    </xf>
    <xf numFmtId="0" fontId="13" fillId="51" borderId="4" xfId="0" applyFont="1" applyFill="1" applyBorder="1" applyAlignment="1">
      <alignment horizontal="center"/>
    </xf>
    <xf numFmtId="0" fontId="13" fillId="51" borderId="7" xfId="0" applyFont="1" applyFill="1" applyBorder="1" applyAlignment="1">
      <alignment horizontal="center"/>
    </xf>
    <xf numFmtId="0" fontId="13" fillId="15" borderId="4" xfId="0" applyFont="1" applyFill="1" applyBorder="1" applyAlignment="1">
      <alignment horizontal="center"/>
    </xf>
    <xf numFmtId="0" fontId="13" fillId="52" borderId="3" xfId="0" applyFont="1" applyFill="1" applyBorder="1" applyAlignment="1">
      <alignment horizontal="center"/>
    </xf>
    <xf numFmtId="0" fontId="13" fillId="52" borderId="4" xfId="0" applyFont="1" applyFill="1" applyBorder="1" applyAlignment="1">
      <alignment horizontal="center"/>
    </xf>
    <xf numFmtId="0" fontId="13" fillId="52" borderId="7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9" fillId="27" borderId="1" xfId="0" applyFont="1" applyFill="1" applyBorder="1" applyAlignment="1">
      <alignment horizontal="center"/>
    </xf>
    <xf numFmtId="0" fontId="9" fillId="27" borderId="22" xfId="0" applyFont="1" applyFill="1" applyBorder="1" applyAlignment="1">
      <alignment horizontal="center"/>
    </xf>
    <xf numFmtId="0" fontId="2" fillId="23" borderId="3" xfId="0" applyFont="1" applyFill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2" fillId="38" borderId="3" xfId="0" applyFont="1" applyFill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0" fontId="2" fillId="38" borderId="7" xfId="0" applyFont="1" applyFill="1" applyBorder="1" applyAlignment="1">
      <alignment horizontal="center"/>
    </xf>
    <xf numFmtId="0" fontId="2" fillId="39" borderId="3" xfId="0" applyFont="1" applyFill="1" applyBorder="1" applyAlignment="1">
      <alignment horizontal="center"/>
    </xf>
    <xf numFmtId="0" fontId="2" fillId="39" borderId="4" xfId="0" applyFont="1" applyFill="1" applyBorder="1" applyAlignment="1">
      <alignment horizontal="center"/>
    </xf>
    <xf numFmtId="0" fontId="2" fillId="39" borderId="7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17" fillId="27" borderId="22" xfId="0" applyFont="1" applyFill="1" applyBorder="1" applyAlignment="1">
      <alignment horizontal="center"/>
    </xf>
    <xf numFmtId="0" fontId="2" fillId="17" borderId="22" xfId="0" applyFont="1" applyFill="1" applyBorder="1" applyAlignment="1">
      <alignment horizontal="center"/>
    </xf>
    <xf numFmtId="0" fontId="68" fillId="15" borderId="3" xfId="0" applyFont="1" applyFill="1" applyBorder="1" applyAlignment="1">
      <alignment horizontal="center"/>
    </xf>
    <xf numFmtId="0" fontId="68" fillId="15" borderId="4" xfId="0" applyFont="1" applyFill="1" applyBorder="1" applyAlignment="1">
      <alignment horizontal="center"/>
    </xf>
    <xf numFmtId="0" fontId="68" fillId="15" borderId="7" xfId="0" applyFont="1" applyFill="1" applyBorder="1" applyAlignment="1">
      <alignment horizontal="center"/>
    </xf>
    <xf numFmtId="0" fontId="17" fillId="28" borderId="39" xfId="0" applyFont="1" applyFill="1" applyBorder="1" applyAlignment="1">
      <alignment horizontal="center"/>
    </xf>
    <xf numFmtId="0" fontId="17" fillId="28" borderId="4" xfId="0" applyFont="1" applyFill="1" applyBorder="1" applyAlignment="1">
      <alignment horizontal="center"/>
    </xf>
    <xf numFmtId="0" fontId="17" fillId="28" borderId="38" xfId="0" applyFont="1" applyFill="1" applyBorder="1" applyAlignment="1">
      <alignment horizontal="center"/>
    </xf>
    <xf numFmtId="0" fontId="9" fillId="27" borderId="26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</cellXfs>
  <cellStyles count="3">
    <cellStyle name="AMA Heading" xfId="1" xr:uid="{16901CA2-CDE3-46A0-BB55-CE17D7BAA1AD}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FFCCCC"/>
      <color rgb="FFFFFF99"/>
      <color rgb="FF99FFCC"/>
      <color rgb="FFB2F0FC"/>
      <color rgb="FFFFFF66"/>
      <color rgb="FF99FF99"/>
      <color rgb="FF99CCFF"/>
      <color rgb="FFFF99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9FC8-6DA8-4A47-8FBB-D7F64A25F052}">
  <dimension ref="A1:AI105"/>
  <sheetViews>
    <sheetView defaultGridColor="0" topLeftCell="A64" colorId="8" zoomScale="87" zoomScaleNormal="87" workbookViewId="0">
      <selection activeCell="S94" sqref="S94"/>
    </sheetView>
  </sheetViews>
  <sheetFormatPr defaultRowHeight="13.2" x14ac:dyDescent="0.25"/>
  <cols>
    <col min="1" max="1" width="2.33203125" customWidth="1"/>
    <col min="2" max="2" width="34" customWidth="1"/>
    <col min="3" max="3" width="20.33203125" customWidth="1"/>
    <col min="4" max="4" width="16.6640625" customWidth="1"/>
    <col min="5" max="6" width="5.109375" customWidth="1"/>
    <col min="7" max="7" width="4.6640625" customWidth="1"/>
    <col min="8" max="8" width="5.6640625" customWidth="1"/>
    <col min="9" max="10" width="5" customWidth="1"/>
    <col min="11" max="11" width="4.6640625" customWidth="1"/>
    <col min="12" max="12" width="4.5546875" customWidth="1"/>
    <col min="13" max="14" width="4.44140625" customWidth="1"/>
    <col min="15" max="15" width="5.33203125" customWidth="1"/>
    <col min="17" max="18" width="8" customWidth="1"/>
    <col min="19" max="19" width="30.6640625" customWidth="1"/>
    <col min="20" max="20" width="22.33203125" bestFit="1" customWidth="1"/>
    <col min="21" max="21" width="16.109375" customWidth="1"/>
    <col min="22" max="32" width="4.6640625" customWidth="1"/>
    <col min="35" max="35" width="8.44140625" customWidth="1"/>
  </cols>
  <sheetData>
    <row r="1" spans="1:35" ht="21" x14ac:dyDescent="0.4">
      <c r="A1" s="356" t="s">
        <v>644</v>
      </c>
    </row>
    <row r="2" spans="1:35" ht="17.399999999999999" x14ac:dyDescent="0.3">
      <c r="A2" s="142"/>
    </row>
    <row r="3" spans="1:35" ht="13.8" x14ac:dyDescent="0.25">
      <c r="A3" s="333" t="s">
        <v>633</v>
      </c>
      <c r="B3" s="333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297"/>
      <c r="Q3" s="298"/>
      <c r="S3" s="283"/>
      <c r="T3" s="344" t="s">
        <v>437</v>
      </c>
      <c r="U3" s="345"/>
      <c r="Y3" s="1381" t="s">
        <v>439</v>
      </c>
      <c r="Z3" s="1382"/>
      <c r="AA3" s="1382"/>
      <c r="AB3" s="1382"/>
      <c r="AC3" s="1382"/>
      <c r="AD3" s="1382"/>
      <c r="AE3" s="1382"/>
      <c r="AF3" s="1382"/>
      <c r="AG3" s="1383"/>
    </row>
    <row r="4" spans="1:35" ht="13.8" x14ac:dyDescent="0.25">
      <c r="A4" s="335" t="s">
        <v>634</v>
      </c>
      <c r="B4" s="335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7"/>
      <c r="N4" s="336"/>
      <c r="O4" s="336"/>
      <c r="Q4" s="299"/>
      <c r="T4" s="346" t="s">
        <v>438</v>
      </c>
      <c r="U4" s="347"/>
      <c r="Y4" s="1384"/>
      <c r="Z4" s="1385"/>
      <c r="AA4" s="1385"/>
      <c r="AB4" s="1385"/>
      <c r="AC4" s="1385"/>
      <c r="AD4" s="1385"/>
      <c r="AE4" s="1385"/>
      <c r="AF4" s="1385"/>
      <c r="AG4" s="1386"/>
    </row>
    <row r="5" spans="1:35" ht="13.8" x14ac:dyDescent="0.25">
      <c r="A5" s="335" t="s">
        <v>635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Q5" s="299"/>
    </row>
    <row r="6" spans="1:35" ht="15" customHeight="1" x14ac:dyDescent="0.25">
      <c r="A6" s="771" t="s">
        <v>471</v>
      </c>
      <c r="B6" s="666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1"/>
    </row>
    <row r="7" spans="1:35" ht="29.25" customHeight="1" x14ac:dyDescent="0.25">
      <c r="B7" s="258" t="s">
        <v>346</v>
      </c>
      <c r="C7" s="258" t="s">
        <v>351</v>
      </c>
      <c r="D7" s="258" t="s">
        <v>350</v>
      </c>
      <c r="E7" s="1380" t="s">
        <v>347</v>
      </c>
      <c r="F7" s="1380"/>
      <c r="G7" s="1380"/>
      <c r="H7" s="1380"/>
      <c r="I7" s="1380"/>
      <c r="J7" s="1380"/>
      <c r="K7" s="1380"/>
      <c r="L7" s="1380"/>
      <c r="M7" s="1380"/>
      <c r="N7" s="787"/>
      <c r="O7" s="787"/>
      <c r="P7" s="195"/>
      <c r="Q7" s="195"/>
      <c r="R7" s="195"/>
      <c r="S7" s="258" t="s">
        <v>346</v>
      </c>
      <c r="T7" s="258" t="s">
        <v>351</v>
      </c>
      <c r="U7" s="258" t="s">
        <v>350</v>
      </c>
      <c r="V7" s="1380" t="s">
        <v>347</v>
      </c>
      <c r="W7" s="1380"/>
      <c r="X7" s="1380"/>
      <c r="Y7" s="1380"/>
      <c r="Z7" s="1380"/>
      <c r="AA7" s="1380"/>
      <c r="AB7" s="1380"/>
      <c r="AC7" s="1380"/>
      <c r="AD7" s="1380"/>
      <c r="AE7" s="1380"/>
      <c r="AF7" s="1380"/>
      <c r="AG7" s="88"/>
    </row>
    <row r="8" spans="1:35" ht="93.75" customHeight="1" thickBot="1" x14ac:dyDescent="0.4">
      <c r="B8" s="597"/>
      <c r="C8" s="350"/>
      <c r="E8" s="238" t="s">
        <v>298</v>
      </c>
      <c r="F8" s="320" t="s">
        <v>298</v>
      </c>
      <c r="G8" s="662" t="s">
        <v>252</v>
      </c>
      <c r="H8" s="662" t="s">
        <v>252</v>
      </c>
      <c r="I8" s="320" t="s">
        <v>1</v>
      </c>
      <c r="J8" s="320" t="s">
        <v>693</v>
      </c>
      <c r="K8" s="662" t="s">
        <v>251</v>
      </c>
      <c r="L8" s="662" t="s">
        <v>252</v>
      </c>
      <c r="M8" s="662" t="s">
        <v>252</v>
      </c>
      <c r="N8" s="788" t="s">
        <v>298</v>
      </c>
      <c r="O8" s="788" t="s">
        <v>298</v>
      </c>
      <c r="P8" s="827" t="s">
        <v>349</v>
      </c>
      <c r="Q8" s="830" t="s">
        <v>397</v>
      </c>
      <c r="R8" s="50" t="s">
        <v>499</v>
      </c>
      <c r="S8" s="88"/>
      <c r="T8" s="88"/>
      <c r="U8" s="88"/>
      <c r="V8" s="662" t="s">
        <v>298</v>
      </c>
      <c r="W8" s="662" t="s">
        <v>298</v>
      </c>
      <c r="X8" s="662" t="s">
        <v>252</v>
      </c>
      <c r="Y8" s="663" t="s">
        <v>252</v>
      </c>
      <c r="Z8" s="663" t="s">
        <v>1</v>
      </c>
      <c r="AA8" s="663"/>
      <c r="AB8" s="662" t="s">
        <v>251</v>
      </c>
      <c r="AC8" s="663" t="s">
        <v>252</v>
      </c>
      <c r="AD8" s="662" t="s">
        <v>252</v>
      </c>
      <c r="AE8" s="240" t="s">
        <v>298</v>
      </c>
      <c r="AF8" s="240" t="s">
        <v>298</v>
      </c>
      <c r="AG8" s="135" t="s">
        <v>349</v>
      </c>
      <c r="AH8" s="664" t="s">
        <v>469</v>
      </c>
      <c r="AI8" s="137" t="s">
        <v>499</v>
      </c>
    </row>
    <row r="9" spans="1:35" ht="15.6" thickBot="1" x14ac:dyDescent="0.4">
      <c r="B9" s="90" t="s">
        <v>134</v>
      </c>
      <c r="C9" s="44" t="s">
        <v>459</v>
      </c>
      <c r="D9" s="88" t="s">
        <v>348</v>
      </c>
      <c r="E9" s="249">
        <f>'B WEST PERF'!I6</f>
        <v>17</v>
      </c>
      <c r="F9" s="249">
        <f>'B WEST PERF'!N6</f>
        <v>15</v>
      </c>
      <c r="G9" s="249"/>
      <c r="H9" s="249"/>
      <c r="I9" s="249">
        <f>'B WEST PERF'!U6</f>
        <v>17</v>
      </c>
      <c r="J9" s="249"/>
      <c r="K9" s="249"/>
      <c r="L9" s="249"/>
      <c r="M9" s="249"/>
      <c r="N9" s="287"/>
      <c r="O9" s="287"/>
      <c r="P9" s="824">
        <f>SUM(E9:O9)</f>
        <v>49</v>
      </c>
      <c r="Q9" s="841">
        <f>SUM(P9)</f>
        <v>49</v>
      </c>
      <c r="R9" s="863" t="s">
        <v>624</v>
      </c>
      <c r="S9" s="93"/>
      <c r="T9" s="44"/>
      <c r="U9" s="88" t="s">
        <v>348</v>
      </c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44"/>
      <c r="AI9" s="863"/>
    </row>
    <row r="10" spans="1:35" x14ac:dyDescent="0.25">
      <c r="B10" s="821"/>
      <c r="D10" s="88" t="s">
        <v>333</v>
      </c>
      <c r="E10" s="249">
        <f>'B RANCH'!I7</f>
        <v>15</v>
      </c>
      <c r="F10" s="249">
        <f>'B RANCH'!N7</f>
        <v>13</v>
      </c>
      <c r="G10" s="249"/>
      <c r="H10" s="249"/>
      <c r="I10" s="249">
        <f>'B RANCH'!U7</f>
        <v>51</v>
      </c>
      <c r="J10" s="249"/>
      <c r="K10" s="249"/>
      <c r="L10" s="249"/>
      <c r="M10" s="249"/>
      <c r="N10" s="287"/>
      <c r="O10" s="287"/>
      <c r="P10" s="825">
        <f>SUM(E10:O10)</f>
        <v>79</v>
      </c>
      <c r="Q10" s="841">
        <f>SUM(P10)</f>
        <v>79</v>
      </c>
      <c r="R10" s="863"/>
      <c r="S10" s="195"/>
      <c r="U10" s="88" t="s">
        <v>333</v>
      </c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168"/>
      <c r="AI10" s="863"/>
    </row>
    <row r="11" spans="1:35" x14ac:dyDescent="0.25">
      <c r="B11" s="195"/>
      <c r="D11" s="88" t="s">
        <v>171</v>
      </c>
      <c r="E11" s="349"/>
      <c r="F11" s="349"/>
      <c r="G11" s="349"/>
      <c r="H11" s="349"/>
      <c r="I11" s="349"/>
      <c r="J11" s="349"/>
      <c r="K11" s="349"/>
      <c r="L11" s="349"/>
      <c r="M11" s="349"/>
      <c r="N11" s="789"/>
      <c r="O11" s="789"/>
      <c r="P11" s="825"/>
      <c r="Q11" s="832"/>
      <c r="R11" s="863"/>
      <c r="S11" s="88"/>
      <c r="U11" s="88" t="s">
        <v>76</v>
      </c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168"/>
      <c r="AI11" s="863"/>
    </row>
    <row r="12" spans="1:35" x14ac:dyDescent="0.25">
      <c r="B12" s="195"/>
      <c r="D12" s="88" t="s">
        <v>557</v>
      </c>
      <c r="E12" s="249"/>
      <c r="F12" s="249"/>
      <c r="G12" s="249"/>
      <c r="H12" s="249"/>
      <c r="I12" s="249"/>
      <c r="J12" s="249"/>
      <c r="K12" s="249"/>
      <c r="L12" s="249"/>
      <c r="M12" s="249"/>
      <c r="N12" s="287"/>
      <c r="O12" s="287"/>
      <c r="P12" s="825"/>
      <c r="Q12" s="831"/>
      <c r="R12" s="863"/>
      <c r="S12" s="88"/>
      <c r="U12" s="88" t="s">
        <v>171</v>
      </c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168"/>
      <c r="AI12" s="863"/>
    </row>
    <row r="13" spans="1:35" ht="13.8" thickBot="1" x14ac:dyDescent="0.3">
      <c r="B13" s="195"/>
      <c r="D13" s="88" t="s">
        <v>53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87"/>
      <c r="O13" s="287"/>
      <c r="P13" s="825"/>
      <c r="Q13" s="831"/>
      <c r="R13" s="863"/>
      <c r="S13" s="195"/>
      <c r="U13" s="88" t="s">
        <v>141</v>
      </c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57"/>
      <c r="AH13" s="324"/>
      <c r="AI13" s="863"/>
    </row>
    <row r="14" spans="1:35" ht="13.8" thickBot="1" x14ac:dyDescent="0.3">
      <c r="B14" s="195"/>
      <c r="D14" s="88" t="s">
        <v>334</v>
      </c>
      <c r="E14" s="349"/>
      <c r="F14" s="349"/>
      <c r="G14" s="349"/>
      <c r="H14" s="349"/>
      <c r="I14" s="349"/>
      <c r="J14" s="349"/>
      <c r="K14" s="349"/>
      <c r="L14" s="349"/>
      <c r="M14" s="349"/>
      <c r="N14" s="789"/>
      <c r="O14" s="789"/>
      <c r="P14" s="826"/>
      <c r="Q14" s="833"/>
      <c r="R14" s="863"/>
      <c r="S14" s="195"/>
      <c r="AF14" s="88" t="s">
        <v>152</v>
      </c>
      <c r="AG14" s="44">
        <f>SUM(AG9:AG13)</f>
        <v>0</v>
      </c>
      <c r="AH14" s="303">
        <f>SUM(AH9:AH13)</f>
        <v>0</v>
      </c>
      <c r="AI14" s="863"/>
    </row>
    <row r="15" spans="1:35" ht="13.8" thickBot="1" x14ac:dyDescent="0.3">
      <c r="B15" s="195"/>
      <c r="E15" s="2"/>
      <c r="F15" s="2"/>
      <c r="G15" s="2"/>
      <c r="H15" s="2"/>
      <c r="I15" s="2"/>
      <c r="J15" s="2"/>
      <c r="K15" s="2"/>
      <c r="L15" s="2"/>
      <c r="M15" s="2" t="s">
        <v>152</v>
      </c>
      <c r="N15" s="2"/>
      <c r="O15" s="2"/>
      <c r="P15" s="828">
        <f>SUM(P9:P14)</f>
        <v>128</v>
      </c>
      <c r="Q15" s="834">
        <f>SUM(Q9:Q14)</f>
        <v>128</v>
      </c>
      <c r="R15" s="863"/>
      <c r="S15" s="195"/>
      <c r="AI15" s="863"/>
    </row>
    <row r="16" spans="1:35" ht="24" customHeight="1" thickBot="1" x14ac:dyDescent="0.3">
      <c r="B16" s="195"/>
      <c r="Q16" s="88"/>
      <c r="R16" s="863"/>
      <c r="S16" s="245"/>
      <c r="T16" s="88"/>
      <c r="U16" s="88"/>
      <c r="AH16" s="88"/>
      <c r="AI16" s="863"/>
    </row>
    <row r="17" spans="2:35" ht="15.6" thickBot="1" x14ac:dyDescent="0.4">
      <c r="B17" s="896" t="s">
        <v>453</v>
      </c>
      <c r="C17" s="44" t="s">
        <v>454</v>
      </c>
      <c r="D17" s="88" t="s">
        <v>348</v>
      </c>
      <c r="E17" s="249">
        <f>'G WEST PERF'!K5</f>
        <v>23</v>
      </c>
      <c r="F17" s="249">
        <f>'G WEST PERF'!P5</f>
        <v>20</v>
      </c>
      <c r="G17" s="349"/>
      <c r="H17" s="349"/>
      <c r="I17" s="249">
        <f>'G WEST PERF'!V5</f>
        <v>29</v>
      </c>
      <c r="J17" s="249"/>
      <c r="K17" s="249">
        <f>'G WEST PERF'!AJ5</f>
        <v>15</v>
      </c>
      <c r="L17" s="249">
        <f>'G WEST PERF'!BC5</f>
        <v>12</v>
      </c>
      <c r="M17" s="249">
        <f>'G WEST PERF'!BH5</f>
        <v>13</v>
      </c>
      <c r="N17" s="287">
        <f>'G WEST PERF'!AO5</f>
        <v>19</v>
      </c>
      <c r="O17" s="287">
        <f>'G WEST PERF'!AT5</f>
        <v>18</v>
      </c>
      <c r="P17" s="824">
        <f>SUM(E17:O17)</f>
        <v>149</v>
      </c>
      <c r="Q17" s="835">
        <f>SUM(P17)</f>
        <v>149</v>
      </c>
      <c r="R17" s="863">
        <v>1</v>
      </c>
      <c r="S17" s="93"/>
      <c r="T17" s="44"/>
      <c r="U17" s="88" t="s">
        <v>348</v>
      </c>
      <c r="V17" s="250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44"/>
      <c r="AI17" s="863"/>
    </row>
    <row r="18" spans="2:35" ht="13.8" thickBot="1" x14ac:dyDescent="0.3">
      <c r="B18" s="351"/>
      <c r="D18" s="88" t="s">
        <v>333</v>
      </c>
      <c r="E18" s="249">
        <f>'G RANCH'!J7</f>
        <v>13</v>
      </c>
      <c r="F18" s="249">
        <f>'G RANCH'!O7</f>
        <v>17</v>
      </c>
      <c r="G18" s="249"/>
      <c r="H18" s="249"/>
      <c r="I18" s="249">
        <f>'G RANCH'!V7</f>
        <v>27.5</v>
      </c>
      <c r="J18" s="249">
        <f>'G RANCH'!AJ7</f>
        <v>10</v>
      </c>
      <c r="K18" s="249">
        <f>'G RANCH'!AO7</f>
        <v>19</v>
      </c>
      <c r="L18" s="249">
        <f>'G RANCH'!BG7</f>
        <v>18</v>
      </c>
      <c r="M18" s="249">
        <f>'G RANCH'!BL7</f>
        <v>22</v>
      </c>
      <c r="N18" s="287">
        <f>'G RANCH'!AT7</f>
        <v>17</v>
      </c>
      <c r="O18" s="287">
        <f>'G RANCH'!AY7</f>
        <v>20</v>
      </c>
      <c r="P18" s="824">
        <f>SUM(E18:O18)</f>
        <v>163.5</v>
      </c>
      <c r="Q18" s="836">
        <f>SUM(P18)</f>
        <v>163.5</v>
      </c>
      <c r="R18" s="863"/>
      <c r="S18" s="195"/>
      <c r="T18" s="88"/>
      <c r="U18" s="88" t="s">
        <v>333</v>
      </c>
      <c r="V18" s="252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44"/>
      <c r="AI18" s="863"/>
    </row>
    <row r="19" spans="2:35" ht="13.8" thickBot="1" x14ac:dyDescent="0.3">
      <c r="B19" s="195"/>
      <c r="D19" s="88" t="s">
        <v>171</v>
      </c>
      <c r="E19" s="249">
        <f>'G ENG PERF'!I7</f>
        <v>18</v>
      </c>
      <c r="F19" s="249">
        <f>'G ENG PERF'!M7</f>
        <v>19</v>
      </c>
      <c r="G19" s="249"/>
      <c r="H19" s="249"/>
      <c r="I19" s="249">
        <f>'G ENG PERF'!Q7</f>
        <v>17</v>
      </c>
      <c r="J19" s="249"/>
      <c r="K19" s="249">
        <f>'G ENG PERF'!AE7</f>
        <v>11</v>
      </c>
      <c r="L19" s="249">
        <f>'G ENG PERF'!AT7</f>
        <v>7</v>
      </c>
      <c r="M19" s="249">
        <f>'G ENG PERF'!AY7</f>
        <v>8</v>
      </c>
      <c r="N19" s="287">
        <f>'G ENG PERF'!AI7</f>
        <v>8</v>
      </c>
      <c r="O19" s="287">
        <f>'G ENG PERF'!AM7</f>
        <v>8</v>
      </c>
      <c r="P19" s="824">
        <f>SUM(E19:O19)</f>
        <v>96</v>
      </c>
      <c r="Q19" s="836"/>
      <c r="R19" s="863"/>
      <c r="S19" s="195"/>
      <c r="T19" s="88"/>
      <c r="U19" s="88" t="s">
        <v>171</v>
      </c>
      <c r="V19" s="252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44"/>
      <c r="AI19" s="863"/>
    </row>
    <row r="20" spans="2:35" ht="13.8" thickBot="1" x14ac:dyDescent="0.3">
      <c r="B20" s="195"/>
      <c r="D20" s="88" t="s">
        <v>557</v>
      </c>
      <c r="E20" s="257">
        <f>'G HUNTER JUMPER'!K5</f>
        <v>11</v>
      </c>
      <c r="F20" s="257">
        <f>'G ENG PERF'!M7</f>
        <v>19</v>
      </c>
      <c r="G20" s="257"/>
      <c r="H20" s="257"/>
      <c r="I20" s="257">
        <f>'G HUNTER JUMPER'!T5</f>
        <v>12</v>
      </c>
      <c r="J20" s="257"/>
      <c r="K20" s="257">
        <f>'G HUNTER JUMPER'!AF5</f>
        <v>3</v>
      </c>
      <c r="L20" s="257"/>
      <c r="M20" s="257"/>
      <c r="N20" s="288">
        <f>'G HUNTER JUMPER'!AK5</f>
        <v>13</v>
      </c>
      <c r="O20" s="288">
        <f>'G HUNTER JUMPER'!AP5</f>
        <v>13</v>
      </c>
      <c r="P20" s="824">
        <f t="shared" ref="P20:P21" si="0">SUM(E20:O20)</f>
        <v>71</v>
      </c>
      <c r="Q20" s="836"/>
      <c r="R20" s="863"/>
      <c r="S20" s="195"/>
      <c r="T20" s="88"/>
      <c r="U20" s="88"/>
      <c r="V20" s="254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44"/>
      <c r="AI20" s="863"/>
    </row>
    <row r="21" spans="2:35" x14ac:dyDescent="0.25">
      <c r="B21" s="195"/>
      <c r="D21" s="88" t="s">
        <v>53</v>
      </c>
      <c r="E21" s="257">
        <f>GYMKHANA!M13</f>
        <v>36</v>
      </c>
      <c r="F21" s="257">
        <f>GYMKHANA!U13</f>
        <v>36</v>
      </c>
      <c r="G21" s="257"/>
      <c r="H21" s="257"/>
      <c r="I21" s="257">
        <f>GYMKHANA!Y13</f>
        <v>16</v>
      </c>
      <c r="J21" s="257"/>
      <c r="K21" s="822"/>
      <c r="L21" s="257">
        <f>GYMKHANA!BV13</f>
        <v>26</v>
      </c>
      <c r="M21" s="257">
        <f>GYMKHANA!CC13</f>
        <v>26</v>
      </c>
      <c r="N21" s="823"/>
      <c r="O21" s="823"/>
      <c r="P21" s="824">
        <f t="shared" si="0"/>
        <v>140</v>
      </c>
      <c r="Q21" s="836">
        <f>SUM(P21)</f>
        <v>140</v>
      </c>
      <c r="R21" s="863"/>
      <c r="S21" s="195"/>
      <c r="T21" s="88"/>
      <c r="U21" s="88" t="s">
        <v>418</v>
      </c>
      <c r="V21" s="254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44"/>
      <c r="AI21" s="863"/>
    </row>
    <row r="22" spans="2:35" ht="13.8" thickBot="1" x14ac:dyDescent="0.3">
      <c r="B22" s="195"/>
      <c r="D22" s="88" t="s">
        <v>334</v>
      </c>
      <c r="E22" s="249"/>
      <c r="F22" s="249"/>
      <c r="G22" s="249"/>
      <c r="H22" s="249"/>
      <c r="I22" s="249"/>
      <c r="J22" s="249"/>
      <c r="K22" s="249"/>
      <c r="L22" s="249"/>
      <c r="M22" s="249"/>
      <c r="N22" s="789"/>
      <c r="O22" s="287"/>
      <c r="P22" s="826"/>
      <c r="Q22" s="837"/>
      <c r="R22" s="863"/>
      <c r="S22" s="195"/>
      <c r="T22" s="88"/>
      <c r="U22" s="88" t="s">
        <v>76</v>
      </c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57"/>
      <c r="AH22" s="44"/>
      <c r="AI22" s="863"/>
    </row>
    <row r="23" spans="2:35" ht="13.8" thickBot="1" x14ac:dyDescent="0.3">
      <c r="B23" s="195"/>
      <c r="M23" s="88" t="s">
        <v>152</v>
      </c>
      <c r="N23" s="88"/>
      <c r="O23" s="88"/>
      <c r="P23" s="829">
        <f>SUM(P17:P22)</f>
        <v>619.5</v>
      </c>
      <c r="Q23" s="303">
        <f>SUM(Q17:Q22)</f>
        <v>452.5</v>
      </c>
      <c r="R23" s="863"/>
      <c r="S23" s="195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 t="s">
        <v>152</v>
      </c>
      <c r="AG23" s="44">
        <f>SUM(AG17:AG22)</f>
        <v>0</v>
      </c>
      <c r="AH23" s="308">
        <f>SUM(AH17:AH22)</f>
        <v>0</v>
      </c>
      <c r="AI23" s="863"/>
    </row>
    <row r="24" spans="2:35" ht="13.8" thickBot="1" x14ac:dyDescent="0.3">
      <c r="B24" s="195"/>
      <c r="Q24" s="88"/>
      <c r="R24" s="863"/>
      <c r="S24" s="195"/>
      <c r="U24" s="88"/>
      <c r="AH24" s="88"/>
      <c r="AI24" s="863"/>
    </row>
    <row r="25" spans="2:35" ht="15.6" thickBot="1" x14ac:dyDescent="0.4">
      <c r="B25" s="90" t="s">
        <v>382</v>
      </c>
      <c r="C25" s="44" t="s">
        <v>25</v>
      </c>
      <c r="D25" t="s">
        <v>348</v>
      </c>
      <c r="E25" s="249">
        <f>'B WEST PERF'!I7</f>
        <v>9</v>
      </c>
      <c r="F25" s="249">
        <f>'B WEST PERF'!N7</f>
        <v>9</v>
      </c>
      <c r="G25" s="249">
        <f>'B WEST PERF'!Z7</f>
        <v>4</v>
      </c>
      <c r="H25" s="249">
        <f>'B WEST PERF'!AE7</f>
        <v>4</v>
      </c>
      <c r="I25" s="249">
        <f>'B WEST PERF'!U7</f>
        <v>34</v>
      </c>
      <c r="J25" s="249"/>
      <c r="K25" s="249">
        <f>'B WEST PERF'!AI7</f>
        <v>7</v>
      </c>
      <c r="L25" s="249">
        <f>'B WEST PERF'!BC7</f>
        <v>13</v>
      </c>
      <c r="M25" s="249">
        <f>'B WEST PERF'!BH7</f>
        <v>14</v>
      </c>
      <c r="N25" s="287">
        <f>'B WEST PERF'!AS7</f>
        <v>8</v>
      </c>
      <c r="O25" s="287">
        <f>'B WEST PERF'!AX7</f>
        <v>9</v>
      </c>
      <c r="P25" s="824">
        <f>SUM(E25:O25)</f>
        <v>111</v>
      </c>
      <c r="Q25" s="841">
        <f>SUM(P25)</f>
        <v>111</v>
      </c>
      <c r="R25" s="863">
        <v>4</v>
      </c>
      <c r="S25" s="93"/>
      <c r="T25" s="44"/>
      <c r="U25" s="88" t="s">
        <v>348</v>
      </c>
      <c r="V25" s="249"/>
      <c r="W25" s="249"/>
      <c r="X25" s="249"/>
      <c r="Y25" s="249"/>
      <c r="Z25" s="249"/>
      <c r="AA25" s="249"/>
      <c r="AB25" s="349"/>
      <c r="AC25" s="249"/>
      <c r="AD25" s="249"/>
      <c r="AE25" s="249"/>
      <c r="AF25" s="249"/>
      <c r="AG25" s="249"/>
      <c r="AH25" s="321"/>
      <c r="AI25" s="863"/>
    </row>
    <row r="26" spans="2:35" ht="13.8" thickBot="1" x14ac:dyDescent="0.3">
      <c r="B26" s="350"/>
      <c r="D26" t="s">
        <v>333</v>
      </c>
      <c r="E26" s="249">
        <f>'B RANCH'!I6</f>
        <v>8</v>
      </c>
      <c r="F26" s="249">
        <f>'B RANCH'!N6</f>
        <v>7</v>
      </c>
      <c r="G26" s="249">
        <f>'B RANCH'!Z6</f>
        <v>16</v>
      </c>
      <c r="H26" s="249">
        <f>'B RANCH'!AE6</f>
        <v>18</v>
      </c>
      <c r="I26" s="249">
        <f>'B RANCH'!U6</f>
        <v>15</v>
      </c>
      <c r="J26" s="249">
        <f>'B RANCH'!AI6</f>
        <v>4</v>
      </c>
      <c r="K26" s="249">
        <f>'B RANCH'!AN6</f>
        <v>12</v>
      </c>
      <c r="L26" s="249">
        <f>'B RANCH'!BC6</f>
        <v>22</v>
      </c>
      <c r="M26" s="249">
        <f>'B RANCH'!BH6</f>
        <v>21</v>
      </c>
      <c r="N26" s="287">
        <f>'B RANCH'!AS6</f>
        <v>7</v>
      </c>
      <c r="O26" s="287">
        <f>'B RANCH'!AX6</f>
        <v>7</v>
      </c>
      <c r="P26" s="824">
        <f t="shared" ref="P26:P30" si="1">SUM(E26:O26)</f>
        <v>137</v>
      </c>
      <c r="Q26" s="841">
        <f>SUM(P26)</f>
        <v>137</v>
      </c>
      <c r="R26" s="863"/>
      <c r="S26" s="351"/>
      <c r="U26" s="88" t="s">
        <v>333</v>
      </c>
      <c r="V26" s="249"/>
      <c r="W26" s="249"/>
      <c r="X26" s="249"/>
      <c r="Y26" s="249"/>
      <c r="Z26" s="249"/>
      <c r="AA26" s="249"/>
      <c r="AB26" s="249"/>
      <c r="AC26" s="249"/>
      <c r="AD26" s="349"/>
      <c r="AE26" s="349"/>
      <c r="AF26" s="249"/>
      <c r="AG26" s="249"/>
      <c r="AH26" s="322"/>
      <c r="AI26" s="863"/>
    </row>
    <row r="27" spans="2:35" ht="13.8" thickBot="1" x14ac:dyDescent="0.3">
      <c r="B27" s="195"/>
      <c r="D27" t="s">
        <v>171</v>
      </c>
      <c r="E27" s="249"/>
      <c r="F27" s="249"/>
      <c r="G27" s="349"/>
      <c r="H27" s="349"/>
      <c r="I27" s="249"/>
      <c r="J27" s="249"/>
      <c r="K27" s="349"/>
      <c r="L27" s="349"/>
      <c r="M27" s="349"/>
      <c r="N27" s="789"/>
      <c r="O27" s="789"/>
      <c r="P27" s="824">
        <f t="shared" si="1"/>
        <v>0</v>
      </c>
      <c r="Q27" s="836"/>
      <c r="R27" s="863"/>
      <c r="S27" s="88"/>
      <c r="U27" s="88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322"/>
      <c r="AI27" s="863"/>
    </row>
    <row r="28" spans="2:35" ht="13.8" thickBot="1" x14ac:dyDescent="0.3">
      <c r="B28" s="195"/>
      <c r="D28" s="88" t="s">
        <v>557</v>
      </c>
      <c r="E28" s="249"/>
      <c r="F28" s="249"/>
      <c r="G28" s="349"/>
      <c r="H28" s="349"/>
      <c r="I28" s="249"/>
      <c r="J28" s="249"/>
      <c r="K28" s="349"/>
      <c r="L28" s="349"/>
      <c r="M28" s="349"/>
      <c r="N28" s="789"/>
      <c r="O28" s="789"/>
      <c r="P28" s="824">
        <f t="shared" si="1"/>
        <v>0</v>
      </c>
      <c r="Q28" s="836"/>
      <c r="R28" s="863"/>
      <c r="S28" s="88"/>
      <c r="U28" s="88" t="s">
        <v>53</v>
      </c>
      <c r="V28" s="249"/>
      <c r="W28" s="249"/>
      <c r="X28" s="249"/>
      <c r="Y28" s="249"/>
      <c r="Z28" s="349"/>
      <c r="AA28" s="349"/>
      <c r="AB28" s="249"/>
      <c r="AC28" s="249"/>
      <c r="AD28" s="249"/>
      <c r="AE28" s="249"/>
      <c r="AF28" s="249"/>
      <c r="AG28" s="249"/>
      <c r="AH28" s="322"/>
      <c r="AI28" s="863"/>
    </row>
    <row r="29" spans="2:35" ht="13.8" thickBot="1" x14ac:dyDescent="0.3">
      <c r="B29" s="195"/>
      <c r="D29" s="88" t="s">
        <v>53</v>
      </c>
      <c r="E29" s="249"/>
      <c r="F29" s="249"/>
      <c r="G29" s="249"/>
      <c r="H29" s="249"/>
      <c r="I29" s="249"/>
      <c r="J29" s="249"/>
      <c r="K29" s="249"/>
      <c r="L29" s="249"/>
      <c r="M29" s="249"/>
      <c r="N29" s="288"/>
      <c r="O29" s="288"/>
      <c r="P29" s="824">
        <f t="shared" si="1"/>
        <v>0</v>
      </c>
      <c r="Q29" s="836"/>
      <c r="R29" s="863"/>
      <c r="S29" s="88"/>
      <c r="U29" s="88" t="s">
        <v>556</v>
      </c>
      <c r="V29" s="249"/>
      <c r="W29" s="249"/>
      <c r="X29" s="249"/>
      <c r="Y29" s="249"/>
      <c r="Z29" s="349"/>
      <c r="AA29" s="349"/>
      <c r="AB29" s="249"/>
      <c r="AC29" s="249"/>
      <c r="AD29" s="249"/>
      <c r="AE29" s="249"/>
      <c r="AF29" s="249"/>
      <c r="AG29" s="249"/>
      <c r="AH29" s="322"/>
      <c r="AI29" s="863"/>
    </row>
    <row r="30" spans="2:35" ht="13.8" thickBot="1" x14ac:dyDescent="0.3">
      <c r="B30" s="195"/>
      <c r="D30" s="88" t="s">
        <v>76</v>
      </c>
      <c r="E30" s="249">
        <f>'MATURE HALTER'!G6</f>
        <v>3</v>
      </c>
      <c r="F30" s="249">
        <f>'MATURE HALTER'!K6</f>
        <v>5</v>
      </c>
      <c r="G30" s="249">
        <f>'MATURE HALTER'!S6</f>
        <v>2</v>
      </c>
      <c r="H30" s="249">
        <f>'MATURE HALTER'!W6</f>
        <v>8</v>
      </c>
      <c r="I30" s="249">
        <f>'MATURE HALTER'!O6</f>
        <v>10</v>
      </c>
      <c r="J30" s="249"/>
      <c r="K30" s="249">
        <f>'MATURE HALTER'!AA6</f>
        <v>7</v>
      </c>
      <c r="L30" s="249">
        <f>'MATURE HALTER'!AQ6</f>
        <v>9</v>
      </c>
      <c r="M30" s="249">
        <f>'MATURE HALTER'!AU6</f>
        <v>9</v>
      </c>
      <c r="N30" s="287">
        <f>'MATURE HALTER'!AE6</f>
        <v>5</v>
      </c>
      <c r="O30" s="287">
        <f>'MATURE HALTER'!AI6</f>
        <v>9</v>
      </c>
      <c r="P30" s="824">
        <f t="shared" si="1"/>
        <v>67</v>
      </c>
      <c r="Q30" s="841">
        <f>SUM(P30)</f>
        <v>67</v>
      </c>
      <c r="R30" s="863"/>
      <c r="S30" s="195"/>
      <c r="U30" s="88" t="s">
        <v>171</v>
      </c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322"/>
      <c r="AI30" s="863"/>
    </row>
    <row r="31" spans="2:35" ht="13.8" thickBot="1" x14ac:dyDescent="0.3">
      <c r="B31" s="195"/>
      <c r="M31" s="88" t="s">
        <v>152</v>
      </c>
      <c r="N31" s="88"/>
      <c r="O31" s="88"/>
      <c r="P31" s="829">
        <f>SUM(P25:P30)</f>
        <v>315</v>
      </c>
      <c r="Q31" s="302">
        <f>SUM(Q25:Q30)</f>
        <v>315</v>
      </c>
      <c r="R31" s="863"/>
      <c r="S31" s="195"/>
      <c r="U31" s="88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57"/>
      <c r="AH31" s="323"/>
      <c r="AI31" s="863"/>
    </row>
    <row r="32" spans="2:35" ht="13.8" thickBot="1" x14ac:dyDescent="0.3">
      <c r="B32" s="195"/>
      <c r="Q32" s="88"/>
      <c r="R32" s="863"/>
      <c r="S32" s="195"/>
      <c r="AF32" s="88" t="s">
        <v>152</v>
      </c>
      <c r="AG32" s="44">
        <f>SUM(AG25:AG31)</f>
        <v>0</v>
      </c>
      <c r="AH32" s="303">
        <f>SUM(AH25:AH31)</f>
        <v>0</v>
      </c>
      <c r="AI32" s="863"/>
    </row>
    <row r="33" spans="2:35" ht="13.8" thickBot="1" x14ac:dyDescent="0.3">
      <c r="B33" s="195"/>
      <c r="Q33" s="88"/>
      <c r="R33" s="863"/>
      <c r="S33" s="195"/>
      <c r="AF33" s="88"/>
      <c r="AG33" s="88"/>
      <c r="AH33" s="88"/>
      <c r="AI33" s="863"/>
    </row>
    <row r="34" spans="2:35" ht="15.6" thickBot="1" x14ac:dyDescent="0.4">
      <c r="B34" s="90" t="s">
        <v>493</v>
      </c>
      <c r="C34" s="44" t="s">
        <v>383</v>
      </c>
      <c r="D34" s="88" t="s">
        <v>348</v>
      </c>
      <c r="E34" s="246">
        <f>'G WEST PERF'!K6</f>
        <v>12</v>
      </c>
      <c r="F34" s="246">
        <f>'G WEST PERF'!P6</f>
        <v>16</v>
      </c>
      <c r="G34" s="246">
        <f>'G WEST PERF'!AA6</f>
        <v>2</v>
      </c>
      <c r="H34" s="246">
        <f>'G WEST PERF'!AF6</f>
        <v>1</v>
      </c>
      <c r="I34" s="246">
        <f>'G WEST PERF'!V6</f>
        <v>18</v>
      </c>
      <c r="J34" s="246"/>
      <c r="K34" s="246">
        <f>'G WEST PERF'!AJ6</f>
        <v>10</v>
      </c>
      <c r="L34" s="246">
        <f>'G WEST PERF'!BC6</f>
        <v>7</v>
      </c>
      <c r="M34" s="246">
        <f>'G WEST PERF'!BH6</f>
        <v>5</v>
      </c>
      <c r="N34" s="838">
        <f>'G WEST PERF'!AO6</f>
        <v>13</v>
      </c>
      <c r="O34" s="838">
        <f>'G WEST PERF'!AT6</f>
        <v>13</v>
      </c>
      <c r="P34" s="840">
        <f>SUM(E34:O34)</f>
        <v>97</v>
      </c>
      <c r="Q34" s="841">
        <f>SUM(P34)</f>
        <v>97</v>
      </c>
      <c r="R34" s="863">
        <v>7</v>
      </c>
      <c r="S34" s="93"/>
      <c r="T34" s="44"/>
      <c r="U34" s="88" t="s">
        <v>348</v>
      </c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309"/>
      <c r="AI34" s="863"/>
    </row>
    <row r="35" spans="2:35" ht="13.8" thickBot="1" x14ac:dyDescent="0.3">
      <c r="B35" s="350"/>
      <c r="D35" s="88" t="s">
        <v>333</v>
      </c>
      <c r="E35" s="246">
        <f>'G RANCH'!J13</f>
        <v>12</v>
      </c>
      <c r="F35" s="246">
        <f>'G RANCH'!O13</f>
        <v>7</v>
      </c>
      <c r="G35" s="246">
        <f>'G RANCH'!AA13</f>
        <v>12</v>
      </c>
      <c r="H35" s="246">
        <f>'G RANCH'!AF13</f>
        <v>10</v>
      </c>
      <c r="I35" s="246">
        <f>'G RANCH'!O13</f>
        <v>7</v>
      </c>
      <c r="J35" s="246"/>
      <c r="K35" s="246">
        <f>'G RANCH'!AO13</f>
        <v>12</v>
      </c>
      <c r="L35" s="246">
        <f>'G RANCH'!BG13</f>
        <v>8</v>
      </c>
      <c r="M35" s="246">
        <f>'G RANCH'!BL13</f>
        <v>12</v>
      </c>
      <c r="N35" s="838">
        <f>'G RANCH'!AT13</f>
        <v>12</v>
      </c>
      <c r="O35" s="838">
        <f>'G RANCH'!AY13</f>
        <v>10</v>
      </c>
      <c r="P35" s="840">
        <f t="shared" ref="P35:P38" si="2">SUM(E35:O35)</f>
        <v>102</v>
      </c>
      <c r="Q35" s="841">
        <f>SUM(P35)</f>
        <v>102</v>
      </c>
      <c r="R35" s="863"/>
      <c r="S35" s="351"/>
      <c r="U35" s="88" t="s">
        <v>333</v>
      </c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309"/>
      <c r="AI35" s="863"/>
    </row>
    <row r="36" spans="2:35" ht="13.8" thickBot="1" x14ac:dyDescent="0.3">
      <c r="B36" s="258"/>
      <c r="D36" s="88" t="s">
        <v>53</v>
      </c>
      <c r="E36" s="246"/>
      <c r="F36" s="246"/>
      <c r="G36" s="246"/>
      <c r="H36" s="246"/>
      <c r="I36" s="246"/>
      <c r="J36" s="246"/>
      <c r="K36" s="246"/>
      <c r="L36" s="246"/>
      <c r="M36" s="246"/>
      <c r="N36" s="838"/>
      <c r="O36" s="838"/>
      <c r="P36" s="840">
        <f t="shared" si="2"/>
        <v>0</v>
      </c>
      <c r="Q36" s="842"/>
      <c r="R36" s="863"/>
      <c r="U36" s="88" t="s">
        <v>76</v>
      </c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309"/>
      <c r="AI36" s="863"/>
    </row>
    <row r="37" spans="2:35" ht="13.8" thickBot="1" x14ac:dyDescent="0.3">
      <c r="B37" s="195"/>
      <c r="D37" s="88" t="s">
        <v>76</v>
      </c>
      <c r="E37" s="247">
        <f>'MATURE HALTER'!G9</f>
        <v>6</v>
      </c>
      <c r="F37" s="247">
        <f>'MATURE HALTER'!K9</f>
        <v>1</v>
      </c>
      <c r="G37" s="247">
        <f>'MATURE HALTER'!S9</f>
        <v>8</v>
      </c>
      <c r="H37" s="247">
        <f>'MATURE HALTER'!W9</f>
        <v>4</v>
      </c>
      <c r="I37" s="247"/>
      <c r="J37" s="247"/>
      <c r="K37" s="247">
        <f>'MATURE HALTER'!AA9</f>
        <v>4</v>
      </c>
      <c r="L37" s="247">
        <f>'MATURE HALTER'!AQ9</f>
        <v>1</v>
      </c>
      <c r="M37" s="247">
        <f>'MATURE HALTER'!AU9</f>
        <v>4</v>
      </c>
      <c r="N37" s="839">
        <f>'MATURE HALTER'!AE9</f>
        <v>6</v>
      </c>
      <c r="O37" s="839">
        <f>'MATURE HALTER'!AI9</f>
        <v>2</v>
      </c>
      <c r="P37" s="840">
        <f t="shared" si="2"/>
        <v>36</v>
      </c>
      <c r="Q37" s="841">
        <f>SUM(P37)</f>
        <v>36</v>
      </c>
      <c r="R37" s="863"/>
      <c r="U37" s="88" t="s">
        <v>171</v>
      </c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309"/>
      <c r="AI37" s="863"/>
    </row>
    <row r="38" spans="2:35" ht="13.8" thickBot="1" x14ac:dyDescent="0.3">
      <c r="B38" s="195"/>
      <c r="D38" s="88" t="s">
        <v>171</v>
      </c>
      <c r="E38" s="246">
        <f>'G ENG PERF'!I8</f>
        <v>8</v>
      </c>
      <c r="F38" s="246">
        <f>'G ENG PERF'!M8</f>
        <v>10</v>
      </c>
      <c r="G38" s="246"/>
      <c r="H38" s="246"/>
      <c r="I38" s="246"/>
      <c r="J38" s="246"/>
      <c r="K38" s="246"/>
      <c r="L38" s="246"/>
      <c r="M38" s="249"/>
      <c r="N38" s="287">
        <f>'G ENG PERF'!AI8</f>
        <v>5</v>
      </c>
      <c r="O38" s="287">
        <f>'G ENG PERF'!AM8</f>
        <v>6</v>
      </c>
      <c r="P38" s="840">
        <f t="shared" si="2"/>
        <v>29</v>
      </c>
      <c r="Q38" s="843"/>
      <c r="R38" s="863"/>
      <c r="U38" s="88" t="s">
        <v>53</v>
      </c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57"/>
      <c r="AH38" s="1043"/>
      <c r="AI38" s="863"/>
    </row>
    <row r="39" spans="2:35" ht="13.8" thickBot="1" x14ac:dyDescent="0.3">
      <c r="B39" s="195"/>
      <c r="M39" s="88" t="s">
        <v>152</v>
      </c>
      <c r="N39" s="88"/>
      <c r="O39" s="88"/>
      <c r="P39" s="844">
        <f>SUM(P34:P38)</f>
        <v>264</v>
      </c>
      <c r="Q39" s="303">
        <f>SUM(Q34:Q38)</f>
        <v>235</v>
      </c>
      <c r="R39" s="863"/>
      <c r="S39" s="88"/>
      <c r="AF39" s="88" t="s">
        <v>152</v>
      </c>
      <c r="AG39" s="284">
        <f>SUM(AG34:AG38)</f>
        <v>0</v>
      </c>
      <c r="AH39" s="303">
        <f>SUM(AH34:AH38)</f>
        <v>0</v>
      </c>
      <c r="AI39" s="863"/>
    </row>
    <row r="40" spans="2:35" ht="13.8" thickBot="1" x14ac:dyDescent="0.3">
      <c r="B40" s="195"/>
      <c r="Q40" s="88"/>
      <c r="R40" s="863"/>
      <c r="AH40" s="88"/>
      <c r="AI40" s="863"/>
    </row>
    <row r="41" spans="2:35" ht="15.6" thickBot="1" x14ac:dyDescent="0.4">
      <c r="B41" s="667" t="s">
        <v>268</v>
      </c>
      <c r="C41" s="104" t="s">
        <v>269</v>
      </c>
      <c r="D41" s="88" t="s">
        <v>348</v>
      </c>
      <c r="E41" s="249">
        <f>'B WEST PERF'!I8</f>
        <v>13</v>
      </c>
      <c r="F41" s="249">
        <f>'B WEST PERF'!N8</f>
        <v>14</v>
      </c>
      <c r="G41" s="249"/>
      <c r="H41" s="249"/>
      <c r="I41" s="249">
        <f>'B WEST PERF'!U8</f>
        <v>13</v>
      </c>
      <c r="J41" s="249"/>
      <c r="K41" s="249"/>
      <c r="L41" s="249"/>
      <c r="M41" s="249"/>
      <c r="N41" s="287"/>
      <c r="O41" s="287"/>
      <c r="P41" s="824">
        <f>SUM(E41:O41)</f>
        <v>40</v>
      </c>
      <c r="Q41" s="846">
        <f>SUM(P41)</f>
        <v>40</v>
      </c>
      <c r="R41" s="863">
        <v>10</v>
      </c>
      <c r="S41" s="93"/>
      <c r="T41" s="44"/>
      <c r="U41" s="88" t="s">
        <v>348</v>
      </c>
      <c r="V41" s="349"/>
      <c r="W41" s="349"/>
      <c r="X41" s="349"/>
      <c r="Y41" s="349"/>
      <c r="Z41" s="249"/>
      <c r="AA41" s="249"/>
      <c r="AB41" s="349"/>
      <c r="AC41" s="249"/>
      <c r="AD41" s="249"/>
      <c r="AE41" s="249"/>
      <c r="AF41" s="249"/>
      <c r="AG41" s="249"/>
      <c r="AH41" s="304"/>
      <c r="AI41" s="863"/>
    </row>
    <row r="42" spans="2:35" ht="13.8" thickBot="1" x14ac:dyDescent="0.3">
      <c r="B42" s="351"/>
      <c r="D42" s="88" t="s">
        <v>333</v>
      </c>
      <c r="E42" s="249">
        <f>'B RANCH'!I5</f>
        <v>11</v>
      </c>
      <c r="F42" s="249">
        <f>'B RANCH'!N5</f>
        <v>11</v>
      </c>
      <c r="G42" s="249"/>
      <c r="H42" s="249"/>
      <c r="I42" s="249">
        <f>'B RANCH'!U5</f>
        <v>21</v>
      </c>
      <c r="J42" s="249">
        <f>'B RANCH'!AI5</f>
        <v>8</v>
      </c>
      <c r="K42" s="349"/>
      <c r="L42" s="249"/>
      <c r="M42" s="249"/>
      <c r="N42" s="287"/>
      <c r="O42" s="287"/>
      <c r="P42" s="824">
        <f t="shared" ref="P42:P47" si="3">SUM(E42:O42)</f>
        <v>51</v>
      </c>
      <c r="Q42" s="847">
        <f>SUM(P42)</f>
        <v>51</v>
      </c>
      <c r="R42" s="863"/>
      <c r="S42" s="845"/>
      <c r="U42" s="88" t="s">
        <v>333</v>
      </c>
      <c r="V42" s="349"/>
      <c r="W42" s="349"/>
      <c r="X42" s="349"/>
      <c r="Y42" s="349"/>
      <c r="Z42" s="249"/>
      <c r="AA42" s="249"/>
      <c r="AB42" s="249"/>
      <c r="AC42" s="249"/>
      <c r="AD42" s="249"/>
      <c r="AE42" s="249"/>
      <c r="AF42" s="349"/>
      <c r="AG42" s="249"/>
      <c r="AH42" s="304"/>
      <c r="AI42" s="863"/>
    </row>
    <row r="43" spans="2:35" ht="13.8" thickBot="1" x14ac:dyDescent="0.3">
      <c r="B43" s="195"/>
      <c r="D43" s="88" t="s">
        <v>76</v>
      </c>
      <c r="E43" s="249">
        <f>'MATURE HALTER'!G18</f>
        <v>5</v>
      </c>
      <c r="F43" s="249">
        <f>'MATURE HALTER'!K18</f>
        <v>7</v>
      </c>
      <c r="G43" s="249"/>
      <c r="H43" s="249"/>
      <c r="I43" s="249">
        <f>'MATURE HALTER'!O18</f>
        <v>0</v>
      </c>
      <c r="J43" s="249"/>
      <c r="K43" s="249"/>
      <c r="L43" s="249"/>
      <c r="M43" s="249"/>
      <c r="N43" s="287"/>
      <c r="O43" s="287"/>
      <c r="P43" s="824">
        <f t="shared" si="3"/>
        <v>12</v>
      </c>
      <c r="Q43" s="847"/>
      <c r="R43" s="863"/>
      <c r="U43" s="88" t="s">
        <v>556</v>
      </c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304"/>
      <c r="AI43" s="863"/>
    </row>
    <row r="44" spans="2:35" ht="13.8" thickBot="1" x14ac:dyDescent="0.3">
      <c r="B44" s="195"/>
      <c r="D44" s="88" t="s">
        <v>53</v>
      </c>
      <c r="E44" s="249">
        <f>GYMKHANA!M15</f>
        <v>12</v>
      </c>
      <c r="F44" s="249">
        <f>GYMKHANA!U15</f>
        <v>12</v>
      </c>
      <c r="G44" s="249"/>
      <c r="H44" s="249"/>
      <c r="I44" s="249"/>
      <c r="J44" s="249"/>
      <c r="K44" s="249"/>
      <c r="L44" s="249"/>
      <c r="M44" s="249"/>
      <c r="N44" s="287"/>
      <c r="O44" s="287"/>
      <c r="P44" s="824">
        <f t="shared" si="3"/>
        <v>24</v>
      </c>
      <c r="Q44" s="847"/>
      <c r="R44" s="863"/>
      <c r="U44" s="88" t="s">
        <v>171</v>
      </c>
      <c r="V44" s="349"/>
      <c r="W44" s="349"/>
      <c r="X44" s="349"/>
      <c r="Y44" s="349"/>
      <c r="Z44" s="249"/>
      <c r="AA44" s="249"/>
      <c r="AB44" s="249"/>
      <c r="AC44" s="249"/>
      <c r="AD44" s="249"/>
      <c r="AE44" s="349"/>
      <c r="AF44" s="249"/>
      <c r="AG44" s="257"/>
      <c r="AH44" s="305"/>
      <c r="AI44" s="863"/>
    </row>
    <row r="45" spans="2:35" ht="13.8" thickBot="1" x14ac:dyDescent="0.3">
      <c r="B45" s="195"/>
      <c r="D45" s="88" t="s">
        <v>171</v>
      </c>
      <c r="E45" s="249">
        <f>'B ENG PERF'!H8</f>
        <v>10</v>
      </c>
      <c r="F45" s="249">
        <f>'B ENG PERF'!L8</f>
        <v>8</v>
      </c>
      <c r="G45" s="349"/>
      <c r="H45" s="349"/>
      <c r="I45" s="249">
        <f>'B ENG PERF'!P8</f>
        <v>11</v>
      </c>
      <c r="J45" s="249"/>
      <c r="K45" s="349"/>
      <c r="L45" s="349"/>
      <c r="M45" s="349"/>
      <c r="N45" s="789"/>
      <c r="O45" s="789"/>
      <c r="P45" s="824">
        <f t="shared" si="3"/>
        <v>29</v>
      </c>
      <c r="Q45" s="847"/>
      <c r="R45" s="863"/>
      <c r="AF45" s="88" t="s">
        <v>152</v>
      </c>
      <c r="AG45" s="284">
        <f>SUM(AG41:AG44)</f>
        <v>0</v>
      </c>
      <c r="AH45" s="303">
        <f>SUM(AH41:AH44)</f>
        <v>0</v>
      </c>
      <c r="AI45" s="863"/>
    </row>
    <row r="46" spans="2:35" ht="13.8" thickBot="1" x14ac:dyDescent="0.3">
      <c r="B46" s="195"/>
      <c r="D46" s="88" t="s">
        <v>334</v>
      </c>
      <c r="E46" s="249"/>
      <c r="F46" s="249"/>
      <c r="G46" s="249"/>
      <c r="H46" s="249"/>
      <c r="I46" s="249"/>
      <c r="J46" s="249"/>
      <c r="K46" s="249"/>
      <c r="L46" s="249"/>
      <c r="M46" s="249"/>
      <c r="N46" s="288"/>
      <c r="O46" s="288"/>
      <c r="P46" s="824">
        <f t="shared" si="3"/>
        <v>0</v>
      </c>
      <c r="Q46" s="1037"/>
      <c r="R46" s="863"/>
      <c r="AF46" s="88"/>
      <c r="AG46" s="88"/>
      <c r="AH46" s="195"/>
      <c r="AI46" s="863"/>
    </row>
    <row r="47" spans="2:35" ht="13.8" thickBot="1" x14ac:dyDescent="0.3">
      <c r="B47" s="195"/>
      <c r="D47" s="88" t="s">
        <v>141</v>
      </c>
      <c r="E47" s="249">
        <f>'B HUNTER JUMPER'!I6</f>
        <v>15</v>
      </c>
      <c r="F47" s="249">
        <f>'B HUNTER JUMPER'!N6</f>
        <v>13</v>
      </c>
      <c r="G47" s="349"/>
      <c r="H47" s="349"/>
      <c r="I47" s="249">
        <f>'B HUNTER JUMPER'!AD6</f>
        <v>6</v>
      </c>
      <c r="J47" s="249"/>
      <c r="K47" s="349"/>
      <c r="L47" s="349"/>
      <c r="M47" s="349"/>
      <c r="N47" s="789"/>
      <c r="O47" s="789"/>
      <c r="P47" s="824">
        <f t="shared" si="3"/>
        <v>34</v>
      </c>
      <c r="Q47" s="1362">
        <f>SUM(P47)</f>
        <v>34</v>
      </c>
      <c r="R47" s="863"/>
      <c r="AH47" s="88"/>
      <c r="AI47" s="863"/>
    </row>
    <row r="48" spans="2:35" ht="13.8" thickBot="1" x14ac:dyDescent="0.3">
      <c r="B48" s="195"/>
      <c r="M48" s="88" t="s">
        <v>152</v>
      </c>
      <c r="N48" s="88"/>
      <c r="O48" s="88"/>
      <c r="P48" s="242">
        <f>SUM(P41:P47)</f>
        <v>190</v>
      </c>
      <c r="Q48" s="303">
        <f>SUM(Q41,Q42,Q44,Q45)</f>
        <v>91</v>
      </c>
      <c r="R48" s="863"/>
      <c r="AH48" s="88"/>
      <c r="AI48" s="863"/>
    </row>
    <row r="49" spans="2:35" ht="13.8" thickBot="1" x14ac:dyDescent="0.3">
      <c r="B49" s="195"/>
      <c r="Q49" s="88"/>
      <c r="R49" s="863"/>
      <c r="AH49" s="88"/>
      <c r="AI49" s="863"/>
    </row>
    <row r="50" spans="2:35" ht="15.6" thickBot="1" x14ac:dyDescent="0.4">
      <c r="B50" s="668" t="s">
        <v>368</v>
      </c>
      <c r="C50" s="44" t="s">
        <v>321</v>
      </c>
      <c r="D50" s="88" t="s">
        <v>348</v>
      </c>
      <c r="E50" s="249">
        <f>'B WEST PERF'!I12</f>
        <v>12</v>
      </c>
      <c r="F50" s="249">
        <f>'B WEST PERF'!N12</f>
        <v>9</v>
      </c>
      <c r="G50" s="249">
        <f>'B WEST PERF'!Z12</f>
        <v>3</v>
      </c>
      <c r="H50" s="249">
        <f>'B WEST PERF'!AE12</f>
        <v>3</v>
      </c>
      <c r="I50" s="249">
        <f>'B WEST PERF'!U12</f>
        <v>8</v>
      </c>
      <c r="J50" s="249"/>
      <c r="K50" s="249"/>
      <c r="L50" s="249"/>
      <c r="M50" s="249"/>
      <c r="N50" s="287">
        <f>'B WEST PERF'!AS12</f>
        <v>10</v>
      </c>
      <c r="O50" s="287">
        <f>'B WEST PERF'!AX12</f>
        <v>11</v>
      </c>
      <c r="P50" s="849">
        <f>SUM(E50:O50)</f>
        <v>56</v>
      </c>
      <c r="Q50" s="841">
        <f>SUM(P50)</f>
        <v>56</v>
      </c>
      <c r="R50" s="863">
        <v>6</v>
      </c>
      <c r="S50" s="93"/>
      <c r="T50" s="44"/>
      <c r="U50" s="88" t="s">
        <v>348</v>
      </c>
      <c r="V50" s="249"/>
      <c r="W50" s="249"/>
      <c r="X50" s="349"/>
      <c r="Y50" s="349"/>
      <c r="Z50" s="249"/>
      <c r="AA50" s="249"/>
      <c r="AB50" s="249"/>
      <c r="AC50" s="349"/>
      <c r="AD50" s="349"/>
      <c r="AE50" s="249"/>
      <c r="AF50" s="249"/>
      <c r="AG50" s="249"/>
      <c r="AH50" s="44"/>
      <c r="AI50" s="863"/>
    </row>
    <row r="51" spans="2:35" ht="13.8" thickBot="1" x14ac:dyDescent="0.3">
      <c r="B51" s="351"/>
      <c r="D51" s="88" t="s">
        <v>333</v>
      </c>
      <c r="E51" s="249">
        <f>'B RANCH'!I19</f>
        <v>4</v>
      </c>
      <c r="F51" s="249">
        <f>'B RANCH'!N19</f>
        <v>6</v>
      </c>
      <c r="G51" s="249">
        <f>'B RANCH'!Z19</f>
        <v>16</v>
      </c>
      <c r="H51" s="249">
        <f>'B RANCH'!AE19</f>
        <v>13</v>
      </c>
      <c r="I51" s="249">
        <f>'B RANCH'!U19</f>
        <v>28</v>
      </c>
      <c r="J51" s="249">
        <f>'B RANCH'!AI19</f>
        <v>5</v>
      </c>
      <c r="K51" s="249"/>
      <c r="L51" s="249">
        <f>'B RANCH'!BC19</f>
        <v>10</v>
      </c>
      <c r="M51" s="249">
        <f>'B RANCH'!BH19</f>
        <v>9</v>
      </c>
      <c r="N51" s="287">
        <f>'B RANCH'!AS19</f>
        <v>4</v>
      </c>
      <c r="O51" s="287">
        <f>'B RANCH'!AX19</f>
        <v>4</v>
      </c>
      <c r="P51" s="849">
        <f t="shared" ref="P51:P54" si="4">SUM(E51:O51)</f>
        <v>99</v>
      </c>
      <c r="Q51" s="842">
        <f>SUM(P51)</f>
        <v>99</v>
      </c>
      <c r="R51" s="863"/>
      <c r="S51" s="848"/>
      <c r="U51" s="88" t="s">
        <v>333</v>
      </c>
      <c r="V51" s="349"/>
      <c r="W51" s="349"/>
      <c r="X51" s="349"/>
      <c r="Y51" s="249"/>
      <c r="Z51" s="349"/>
      <c r="AA51" s="349"/>
      <c r="AB51" s="249"/>
      <c r="AC51" s="249"/>
      <c r="AD51" s="349"/>
      <c r="AE51" s="249"/>
      <c r="AF51" s="249"/>
      <c r="AG51" s="249"/>
      <c r="AH51" s="44"/>
      <c r="AI51" s="863"/>
    </row>
    <row r="52" spans="2:35" ht="13.8" thickBot="1" x14ac:dyDescent="0.3">
      <c r="B52" s="258"/>
      <c r="D52" s="88" t="s">
        <v>76</v>
      </c>
      <c r="E52" s="249"/>
      <c r="F52" s="249"/>
      <c r="G52" s="249"/>
      <c r="H52" s="249"/>
      <c r="I52" s="282"/>
      <c r="J52" s="282"/>
      <c r="K52" s="249"/>
      <c r="L52" s="249"/>
      <c r="M52" s="249"/>
      <c r="N52" s="287"/>
      <c r="O52" s="287"/>
      <c r="P52" s="849">
        <f t="shared" si="4"/>
        <v>0</v>
      </c>
      <c r="Q52" s="842"/>
      <c r="R52" s="863"/>
      <c r="U52" s="88" t="s">
        <v>171</v>
      </c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44"/>
      <c r="AI52" s="863"/>
    </row>
    <row r="53" spans="2:35" ht="13.8" thickBot="1" x14ac:dyDescent="0.3">
      <c r="B53" s="195"/>
      <c r="D53" s="88" t="s">
        <v>171</v>
      </c>
      <c r="E53" s="249">
        <f>'B ENG PERF'!H14</f>
        <v>2</v>
      </c>
      <c r="F53" s="249">
        <f>'B ENG PERF'!L14</f>
        <v>4</v>
      </c>
      <c r="G53" s="249">
        <f>'B ENG PERF'!T14</f>
        <v>2</v>
      </c>
      <c r="H53" s="249">
        <f>'B ENG PERF'!X14</f>
        <v>2</v>
      </c>
      <c r="I53" s="249">
        <f>'B ENG PERF'!P14</f>
        <v>1</v>
      </c>
      <c r="J53" s="249"/>
      <c r="K53" s="249"/>
      <c r="L53" s="249">
        <f>'B ENG PERF'!AQ14</f>
        <v>2</v>
      </c>
      <c r="M53" s="249">
        <f>'B ENG PERF'!AU14</f>
        <v>2</v>
      </c>
      <c r="N53" s="287"/>
      <c r="O53" s="287"/>
      <c r="P53" s="849">
        <f t="shared" si="4"/>
        <v>15</v>
      </c>
      <c r="Q53" s="842"/>
      <c r="R53" s="863"/>
      <c r="U53" s="88" t="s">
        <v>53</v>
      </c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57"/>
      <c r="AH53" s="44"/>
      <c r="AI53" s="863"/>
    </row>
    <row r="54" spans="2:35" ht="13.8" thickBot="1" x14ac:dyDescent="0.3">
      <c r="B54" s="195"/>
      <c r="D54" s="88" t="s">
        <v>418</v>
      </c>
      <c r="E54" s="249">
        <f>'DRIVE SINGLE'!K8</f>
        <v>4</v>
      </c>
      <c r="F54" s="249">
        <f>'DRIVE SINGLE'!Q8</f>
        <v>4</v>
      </c>
      <c r="G54" s="249">
        <f>'DRIVE SINGLE'!AF8</f>
        <v>7</v>
      </c>
      <c r="H54" s="249">
        <f>'DRIVE SINGLE'!AL8</f>
        <v>7</v>
      </c>
      <c r="I54" s="249">
        <f>'DRIVE SINGLE'!Z8</f>
        <v>36</v>
      </c>
      <c r="J54" s="249">
        <f>'DRIVE SINGLE'!AQ8</f>
        <v>7</v>
      </c>
      <c r="K54" s="249"/>
      <c r="L54" s="249">
        <f>'DRIVE SINGLE'!BM8</f>
        <v>9</v>
      </c>
      <c r="M54" s="249">
        <f>'DRIVE SINGLE'!BR8</f>
        <v>9</v>
      </c>
      <c r="N54" s="287">
        <f>'DRIVE SINGLE'!BC8</f>
        <v>4</v>
      </c>
      <c r="O54" s="287">
        <f>'DRIVE SINGLE'!BH8</f>
        <v>5</v>
      </c>
      <c r="P54" s="849">
        <f t="shared" si="4"/>
        <v>92</v>
      </c>
      <c r="Q54" s="843">
        <f>SUM(P54)</f>
        <v>92</v>
      </c>
      <c r="R54" s="863"/>
      <c r="U54" s="88" t="s">
        <v>76</v>
      </c>
      <c r="V54" s="243"/>
      <c r="W54" s="243"/>
      <c r="X54" s="243"/>
      <c r="Y54" s="243"/>
      <c r="Z54" s="243"/>
      <c r="AA54" s="243"/>
      <c r="AB54" s="243"/>
      <c r="AC54" s="243"/>
      <c r="AD54" s="1062"/>
      <c r="AE54" s="243"/>
      <c r="AF54" s="243"/>
      <c r="AG54" s="257"/>
      <c r="AH54" s="44"/>
      <c r="AI54" s="863"/>
    </row>
    <row r="55" spans="2:35" ht="13.8" thickBot="1" x14ac:dyDescent="0.3">
      <c r="B55" s="195"/>
      <c r="M55" s="88" t="s">
        <v>152</v>
      </c>
      <c r="N55" s="88"/>
      <c r="O55" s="88"/>
      <c r="P55" s="844">
        <f>SUM(P50:P54)</f>
        <v>262</v>
      </c>
      <c r="Q55" s="303">
        <f>SUM(Q50:Q54)</f>
        <v>247</v>
      </c>
      <c r="R55" s="863"/>
      <c r="AF55" s="88" t="s">
        <v>152</v>
      </c>
      <c r="AG55" s="28">
        <f>SUM(AG50:AG54)</f>
        <v>0</v>
      </c>
      <c r="AH55" s="308">
        <f>SUM(AH50:AH54)</f>
        <v>0</v>
      </c>
      <c r="AI55" s="863"/>
    </row>
    <row r="56" spans="2:35" ht="13.8" thickBot="1" x14ac:dyDescent="0.3">
      <c r="B56" s="195"/>
      <c r="C56" s="88"/>
      <c r="Q56" s="88"/>
      <c r="R56" s="863"/>
      <c r="AH56" s="88"/>
      <c r="AI56" s="863"/>
    </row>
    <row r="57" spans="2:35" ht="15.6" thickBot="1" x14ac:dyDescent="0.4">
      <c r="B57" s="668" t="s">
        <v>455</v>
      </c>
      <c r="C57" s="44" t="s">
        <v>647</v>
      </c>
      <c r="D57" s="88" t="s">
        <v>348</v>
      </c>
      <c r="E57" s="249">
        <f>'G WEST PERF'!K11</f>
        <v>7</v>
      </c>
      <c r="F57" s="249">
        <f>'G WEST PERF'!P11</f>
        <v>10</v>
      </c>
      <c r="G57" s="249">
        <f>'G WEST PERF'!AA11</f>
        <v>2</v>
      </c>
      <c r="H57" s="249">
        <f>'G WEST PERF'!AF11</f>
        <v>2</v>
      </c>
      <c r="I57" s="249"/>
      <c r="J57" s="249"/>
      <c r="K57" s="249"/>
      <c r="L57" s="249">
        <f>'G WEST PERF'!BC11</f>
        <v>1</v>
      </c>
      <c r="M57" s="249">
        <f>'G WEST PERF'!BH11</f>
        <v>1</v>
      </c>
      <c r="N57" s="287">
        <f>'G WEST PERF'!AO11</f>
        <v>9</v>
      </c>
      <c r="O57" s="287">
        <f>'G WEST PERF'!AT11</f>
        <v>9</v>
      </c>
      <c r="P57" s="850">
        <f>SUM(E57:O57)</f>
        <v>41</v>
      </c>
      <c r="Q57" s="841">
        <f>SUM(P57)</f>
        <v>41</v>
      </c>
      <c r="R57" s="863">
        <v>9</v>
      </c>
      <c r="S57" s="93"/>
      <c r="T57" s="44"/>
      <c r="U57" s="88" t="s">
        <v>348</v>
      </c>
      <c r="V57" s="249"/>
      <c r="W57" s="249"/>
      <c r="X57" s="282"/>
      <c r="Y57" s="282"/>
      <c r="Z57" s="282"/>
      <c r="AA57" s="282"/>
      <c r="AB57" s="282"/>
      <c r="AC57" s="282"/>
      <c r="AD57" s="282"/>
      <c r="AE57" s="282"/>
      <c r="AF57" s="282"/>
      <c r="AG57" s="246"/>
      <c r="AH57" s="304"/>
      <c r="AI57" s="863"/>
    </row>
    <row r="58" spans="2:35" ht="13.8" thickBot="1" x14ac:dyDescent="0.3">
      <c r="B58" s="351"/>
      <c r="D58" s="88" t="s">
        <v>333</v>
      </c>
      <c r="E58" s="249">
        <f>'G RANCH'!J14</f>
        <v>11</v>
      </c>
      <c r="F58" s="249">
        <f>'G RANCH'!O14</f>
        <v>10</v>
      </c>
      <c r="G58" s="249">
        <f>'G RANCH'!AA14</f>
        <v>7</v>
      </c>
      <c r="H58" s="249">
        <f>'G RANCH'!AF14</f>
        <v>5</v>
      </c>
      <c r="I58" s="249"/>
      <c r="J58" s="249"/>
      <c r="K58" s="249"/>
      <c r="L58" s="249"/>
      <c r="M58" s="249"/>
      <c r="N58" s="287">
        <f>'G RANCH'!AT14</f>
        <v>8</v>
      </c>
      <c r="O58" s="287">
        <f>'G RANCH'!AY14</f>
        <v>4</v>
      </c>
      <c r="P58" s="850">
        <f t="shared" ref="P58:P61" si="5">SUM(E58:O58)</f>
        <v>45</v>
      </c>
      <c r="Q58" s="842">
        <f>SUM(P58)</f>
        <v>45</v>
      </c>
      <c r="R58" s="863"/>
      <c r="S58" s="88"/>
      <c r="U58" s="88" t="s">
        <v>333</v>
      </c>
      <c r="V58" s="249"/>
      <c r="W58" s="249"/>
      <c r="X58" s="282"/>
      <c r="Y58" s="282"/>
      <c r="Z58" s="282"/>
      <c r="AA58" s="282"/>
      <c r="AB58" s="282"/>
      <c r="AC58" s="282"/>
      <c r="AD58" s="282"/>
      <c r="AE58" s="282"/>
      <c r="AF58" s="282"/>
      <c r="AG58" s="246"/>
      <c r="AH58" s="304"/>
      <c r="AI58" s="863"/>
    </row>
    <row r="59" spans="2:35" ht="13.8" thickBot="1" x14ac:dyDescent="0.3">
      <c r="B59" s="195"/>
      <c r="D59" s="88" t="s">
        <v>171</v>
      </c>
      <c r="E59" s="249">
        <f>'G ENG PERF'!I11</f>
        <v>7</v>
      </c>
      <c r="F59" s="249">
        <f>'G ENG PERF'!M11</f>
        <v>9</v>
      </c>
      <c r="G59" s="249">
        <f>'G ENG PERF'!V11</f>
        <v>5</v>
      </c>
      <c r="H59" s="249">
        <f>'G ENG PERF'!AA11</f>
        <v>5</v>
      </c>
      <c r="I59" s="249">
        <f>'G ENG PERF'!Q11</f>
        <v>3</v>
      </c>
      <c r="J59" s="249"/>
      <c r="K59" s="249"/>
      <c r="L59" s="249"/>
      <c r="M59" s="249"/>
      <c r="N59" s="287">
        <f>'G ENG PERF'!AI11</f>
        <v>3</v>
      </c>
      <c r="O59" s="287">
        <f>'G ENG PERF'!AM11</f>
        <v>3</v>
      </c>
      <c r="P59" s="850">
        <f t="shared" si="5"/>
        <v>35</v>
      </c>
      <c r="Q59" s="842">
        <f>SUM(P59)</f>
        <v>35</v>
      </c>
      <c r="R59" s="863"/>
      <c r="U59" s="88" t="s">
        <v>76</v>
      </c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46"/>
      <c r="AH59" s="304"/>
      <c r="AI59" s="863"/>
    </row>
    <row r="60" spans="2:35" ht="13.8" thickBot="1" x14ac:dyDescent="0.3">
      <c r="B60" s="195"/>
      <c r="D60" s="88" t="s">
        <v>556</v>
      </c>
      <c r="E60" s="249">
        <f>'G HUNTER JUMPER'!K10</f>
        <v>2</v>
      </c>
      <c r="F60" s="249">
        <f>'G HUNTER JUMPER'!P10</f>
        <v>4</v>
      </c>
      <c r="G60" s="249"/>
      <c r="H60" s="249"/>
      <c r="I60" s="249"/>
      <c r="J60" s="249"/>
      <c r="K60" s="249"/>
      <c r="L60" s="249"/>
      <c r="M60" s="249"/>
      <c r="N60" s="287"/>
      <c r="O60" s="287"/>
      <c r="P60" s="850">
        <f t="shared" si="5"/>
        <v>6</v>
      </c>
      <c r="Q60" s="842"/>
      <c r="R60" s="863"/>
      <c r="U60" s="88" t="s">
        <v>53</v>
      </c>
      <c r="V60" s="249"/>
      <c r="W60" s="249"/>
      <c r="X60" s="282"/>
      <c r="Y60" s="282"/>
      <c r="Z60" s="282"/>
      <c r="AA60" s="282"/>
      <c r="AB60" s="282"/>
      <c r="AC60" s="282"/>
      <c r="AD60" s="282"/>
      <c r="AE60" s="282"/>
      <c r="AF60" s="282"/>
      <c r="AG60" s="247"/>
      <c r="AH60" s="305"/>
      <c r="AI60" s="863"/>
    </row>
    <row r="61" spans="2:35" ht="13.8" thickBot="1" x14ac:dyDescent="0.3">
      <c r="B61" s="195"/>
      <c r="D61" s="88" t="s">
        <v>76</v>
      </c>
      <c r="E61" s="249">
        <f>'MATURE HALTER'!G8</f>
        <v>2</v>
      </c>
      <c r="F61" s="249">
        <f>'MATURE HALTER'!K8</f>
        <v>4</v>
      </c>
      <c r="G61" s="249">
        <f>'MATURE HALTER'!S8</f>
        <v>1</v>
      </c>
      <c r="H61" s="249">
        <f>'MATURE HALTER'!W8</f>
        <v>2</v>
      </c>
      <c r="I61" s="349"/>
      <c r="J61" s="349"/>
      <c r="K61" s="249"/>
      <c r="L61" s="249"/>
      <c r="M61" s="349"/>
      <c r="N61" s="287">
        <f>'MATURE HALTER'!AE8</f>
        <v>0.5</v>
      </c>
      <c r="O61" s="287">
        <f>'MATURE HALTER'!AI8</f>
        <v>0.5</v>
      </c>
      <c r="P61" s="850">
        <f t="shared" si="5"/>
        <v>10</v>
      </c>
      <c r="Q61" s="843"/>
      <c r="R61" s="863"/>
      <c r="AF61" s="88" t="s">
        <v>152</v>
      </c>
      <c r="AG61" s="284">
        <f>SUM(AG57:AG60)</f>
        <v>0</v>
      </c>
      <c r="AH61" s="303">
        <f>SUM(AH57:AH60)</f>
        <v>0</v>
      </c>
      <c r="AI61" s="863"/>
    </row>
    <row r="62" spans="2:35" ht="13.8" thickBot="1" x14ac:dyDescent="0.3">
      <c r="B62" s="195"/>
      <c r="M62" s="88" t="s">
        <v>152</v>
      </c>
      <c r="N62" s="88"/>
      <c r="O62" s="88"/>
      <c r="P62" s="844">
        <f>SUM(P57:P61)</f>
        <v>137</v>
      </c>
      <c r="Q62" s="303">
        <f>SUM(Q57:Q61)</f>
        <v>121</v>
      </c>
      <c r="R62" s="863"/>
      <c r="AH62" s="88"/>
      <c r="AI62" s="863"/>
    </row>
    <row r="63" spans="2:35" ht="22.5" customHeight="1" thickBot="1" x14ac:dyDescent="0.3">
      <c r="B63" s="195"/>
      <c r="Q63" s="88"/>
      <c r="R63" s="863"/>
      <c r="AH63" s="88"/>
      <c r="AI63" s="863"/>
    </row>
    <row r="64" spans="2:35" ht="19.5" customHeight="1" thickBot="1" x14ac:dyDescent="0.4">
      <c r="B64" s="90" t="s">
        <v>547</v>
      </c>
      <c r="C64" s="44" t="s">
        <v>431</v>
      </c>
      <c r="D64" s="88" t="s">
        <v>348</v>
      </c>
      <c r="E64" s="249">
        <f>'G WEST PERF'!K10</f>
        <v>12</v>
      </c>
      <c r="F64" s="249">
        <f>'G WEST PERF'!P10</f>
        <v>9</v>
      </c>
      <c r="G64" s="249">
        <f>'G WEST PERF'!AA10</f>
        <v>8</v>
      </c>
      <c r="H64" s="249">
        <f>'G WEST PERF'!AF10</f>
        <v>9</v>
      </c>
      <c r="I64" s="249">
        <f>'G WEST PERF'!V10</f>
        <v>9</v>
      </c>
      <c r="J64" s="249"/>
      <c r="K64" s="249">
        <f>'G WEST PERF'!AJ10</f>
        <v>12</v>
      </c>
      <c r="L64" s="249">
        <f>'G WEST PERF'!BC10</f>
        <v>10</v>
      </c>
      <c r="M64" s="249">
        <f>'G WEST PERF'!BH10</f>
        <v>11</v>
      </c>
      <c r="N64" s="287">
        <f>'G WEST PERF'!AO10</f>
        <v>12</v>
      </c>
      <c r="O64" s="287">
        <f>'G WEST PERF'!AT10</f>
        <v>12</v>
      </c>
      <c r="P64" s="849">
        <f>SUM(E64:O64)</f>
        <v>104</v>
      </c>
      <c r="Q64" s="841">
        <f>SUM(P64)</f>
        <v>104</v>
      </c>
      <c r="R64" s="863">
        <v>3</v>
      </c>
      <c r="S64" s="1008"/>
      <c r="T64" s="189"/>
      <c r="U64" s="88" t="s">
        <v>348</v>
      </c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44"/>
      <c r="AI64" s="863"/>
    </row>
    <row r="65" spans="2:35" ht="13.8" thickBot="1" x14ac:dyDescent="0.3">
      <c r="B65" s="350"/>
      <c r="D65" s="88" t="s">
        <v>333</v>
      </c>
      <c r="E65" s="249">
        <f>'G RANCH'!J10</f>
        <v>11</v>
      </c>
      <c r="F65" s="249">
        <f>'G RANCH'!O10</f>
        <v>11.5</v>
      </c>
      <c r="G65" s="249">
        <f>'G RANCH'!AA10</f>
        <v>12</v>
      </c>
      <c r="H65" s="249">
        <f>'G RANCH'!AF10</f>
        <v>19</v>
      </c>
      <c r="I65" s="249">
        <f>'G RANCH'!V10</f>
        <v>0</v>
      </c>
      <c r="J65" s="249">
        <f>'G RANCH'!AJ10</f>
        <v>6</v>
      </c>
      <c r="K65" s="249">
        <f>'G RANCH'!AO10</f>
        <v>10</v>
      </c>
      <c r="L65" s="249">
        <f>'G RANCH'!BG10</f>
        <v>18</v>
      </c>
      <c r="M65" s="249">
        <f>'G RANCH'!BL10</f>
        <v>13</v>
      </c>
      <c r="N65" s="287">
        <f>'G RANCH'!AT10</f>
        <v>14</v>
      </c>
      <c r="O65" s="287">
        <f>'G RANCH'!AY10</f>
        <v>15</v>
      </c>
      <c r="P65" s="849">
        <f t="shared" ref="P65:P68" si="6">SUM(E65:O65)</f>
        <v>129.5</v>
      </c>
      <c r="Q65" s="842">
        <f>SUM(P65)</f>
        <v>129.5</v>
      </c>
      <c r="R65" s="863"/>
      <c r="S65" s="351"/>
      <c r="U65" s="88" t="s">
        <v>333</v>
      </c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168"/>
      <c r="AI65" s="863"/>
    </row>
    <row r="66" spans="2:35" ht="13.8" thickBot="1" x14ac:dyDescent="0.3">
      <c r="B66" s="195"/>
      <c r="D66" s="88" t="s">
        <v>171</v>
      </c>
      <c r="E66" s="249">
        <f>'G ENG PERF'!I9</f>
        <v>8</v>
      </c>
      <c r="F66" s="249">
        <f>'G ENG PERF'!M9</f>
        <v>9</v>
      </c>
      <c r="G66" s="249">
        <f>'G ENG PERF'!V9</f>
        <v>10</v>
      </c>
      <c r="H66" s="249">
        <f>'G ENG PERF'!AA9</f>
        <v>8</v>
      </c>
      <c r="I66" s="249">
        <f>'G ENG PERF'!Q9</f>
        <v>0</v>
      </c>
      <c r="J66" s="249"/>
      <c r="K66" s="249">
        <f>'G ENG PERF'!AE9</f>
        <v>7</v>
      </c>
      <c r="L66" s="249">
        <f>'G ENG PERF'!AT9</f>
        <v>10</v>
      </c>
      <c r="M66" s="249">
        <f>'G ENG PERF'!AY9</f>
        <v>9</v>
      </c>
      <c r="N66" s="287">
        <f>'G ENG PERF'!AI9</f>
        <v>11</v>
      </c>
      <c r="O66" s="287">
        <f>'G ENG PERF'!AM9</f>
        <v>12</v>
      </c>
      <c r="P66" s="849">
        <f t="shared" si="6"/>
        <v>84</v>
      </c>
      <c r="Q66" s="842">
        <f>SUM(P66)</f>
        <v>84</v>
      </c>
      <c r="R66" s="863"/>
      <c r="S66" s="236"/>
      <c r="U66" t="s">
        <v>53</v>
      </c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168"/>
      <c r="AI66" s="863"/>
    </row>
    <row r="67" spans="2:35" ht="13.8" thickBot="1" x14ac:dyDescent="0.3">
      <c r="B67" s="195"/>
      <c r="D67" s="88" t="s">
        <v>668</v>
      </c>
      <c r="E67" s="249">
        <f>'G HUNTER JUMPER'!K8</f>
        <v>10</v>
      </c>
      <c r="F67" s="249">
        <f>'G HUNTER JUMPER'!P8</f>
        <v>9</v>
      </c>
      <c r="G67" s="249"/>
      <c r="H67" s="249"/>
      <c r="I67" s="249">
        <f>'G HUNTER JUMPER'!T8</f>
        <v>10</v>
      </c>
      <c r="J67" s="249"/>
      <c r="K67" s="249">
        <f>'G HUNTER JUMPER'!AF8</f>
        <v>4</v>
      </c>
      <c r="L67" s="249"/>
      <c r="M67" s="249"/>
      <c r="N67" s="287">
        <f>'G HUNTER JUMPER'!AK8</f>
        <v>11</v>
      </c>
      <c r="O67" s="287">
        <f>'G HUNTER JUMPER'!AP8</f>
        <v>11</v>
      </c>
      <c r="P67" s="849">
        <f t="shared" si="6"/>
        <v>55</v>
      </c>
      <c r="Q67" s="842"/>
      <c r="R67" s="863"/>
      <c r="U67" t="s">
        <v>418</v>
      </c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168"/>
      <c r="AI67" s="863"/>
    </row>
    <row r="68" spans="2:35" ht="13.8" thickBot="1" x14ac:dyDescent="0.3">
      <c r="B68" s="195"/>
      <c r="D68" s="88" t="s">
        <v>76</v>
      </c>
      <c r="E68" s="249"/>
      <c r="F68" s="249"/>
      <c r="G68" s="249"/>
      <c r="H68" s="249"/>
      <c r="I68" s="249"/>
      <c r="J68" s="249"/>
      <c r="K68" s="249"/>
      <c r="L68" s="249"/>
      <c r="M68" s="249"/>
      <c r="N68" s="287">
        <f>0</f>
        <v>0</v>
      </c>
      <c r="O68" s="287"/>
      <c r="P68" s="849">
        <f t="shared" si="6"/>
        <v>0</v>
      </c>
      <c r="Q68" s="843"/>
      <c r="R68" s="863"/>
      <c r="U68" t="s">
        <v>76</v>
      </c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57"/>
      <c r="AH68" s="324"/>
      <c r="AI68" s="863"/>
    </row>
    <row r="69" spans="2:35" ht="13.8" thickBot="1" x14ac:dyDescent="0.3">
      <c r="B69" s="195"/>
      <c r="M69" s="88" t="s">
        <v>152</v>
      </c>
      <c r="N69" s="88"/>
      <c r="O69" s="88"/>
      <c r="P69" s="844">
        <f>SUM(P64:P68)</f>
        <v>372.5</v>
      </c>
      <c r="Q69" s="303">
        <f>SUM(Q64:Q68)</f>
        <v>317.5</v>
      </c>
      <c r="R69" s="863"/>
      <c r="AF69" s="88" t="s">
        <v>152</v>
      </c>
      <c r="AG69" s="44">
        <f>SUM(AG64:AG68)</f>
        <v>0</v>
      </c>
      <c r="AH69" s="303">
        <f>SUM(AH64:AH68)</f>
        <v>0</v>
      </c>
      <c r="AI69" s="863"/>
    </row>
    <row r="70" spans="2:35" x14ac:dyDescent="0.25">
      <c r="B70" s="195"/>
      <c r="Q70" s="88"/>
      <c r="R70" s="863"/>
      <c r="AI70" s="863"/>
    </row>
    <row r="71" spans="2:35" ht="13.8" thickBot="1" x14ac:dyDescent="0.3">
      <c r="B71" s="195"/>
      <c r="Q71" s="88"/>
      <c r="R71" s="863"/>
      <c r="AI71" s="863"/>
    </row>
    <row r="72" spans="2:35" ht="15.6" thickBot="1" x14ac:dyDescent="0.4">
      <c r="B72" s="93" t="s">
        <v>535</v>
      </c>
      <c r="C72" s="44" t="s">
        <v>536</v>
      </c>
      <c r="D72" s="88" t="s">
        <v>348</v>
      </c>
      <c r="E72" s="249">
        <f>'G WEST PERF'!K9</f>
        <v>14</v>
      </c>
      <c r="F72" s="249">
        <f>'G WEST PERF'!P9</f>
        <v>16</v>
      </c>
      <c r="G72" s="249">
        <f>'G WEST PERF'!AA9</f>
        <v>12</v>
      </c>
      <c r="H72" s="249">
        <f>'G WEST PERF'!AF9</f>
        <v>10</v>
      </c>
      <c r="I72" s="249">
        <f>'G WEST PERF'!V9</f>
        <v>26</v>
      </c>
      <c r="J72" s="249"/>
      <c r="K72" s="249">
        <f>'G WEST PERF'!AJ9</f>
        <v>12</v>
      </c>
      <c r="L72" s="249">
        <f>'G WEST PERF'!BC9</f>
        <v>12</v>
      </c>
      <c r="M72" s="249">
        <f>'G WEST PERF'!BH9</f>
        <v>13</v>
      </c>
      <c r="N72" s="287">
        <f>'G WEST PERF'!AO9</f>
        <v>10</v>
      </c>
      <c r="O72" s="287">
        <f>'G WEST PERF'!AT9</f>
        <v>11</v>
      </c>
      <c r="P72" s="840">
        <f>SUM(E72:O72)</f>
        <v>136</v>
      </c>
      <c r="Q72" s="841">
        <f>SUM(P72)</f>
        <v>136</v>
      </c>
      <c r="R72" s="863">
        <v>5</v>
      </c>
      <c r="S72" s="896"/>
      <c r="T72" s="71"/>
      <c r="U72" s="88" t="s">
        <v>348</v>
      </c>
      <c r="V72" s="250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44"/>
      <c r="AI72" s="863"/>
    </row>
    <row r="73" spans="2:35" ht="13.8" thickBot="1" x14ac:dyDescent="0.3">
      <c r="B73" s="351"/>
      <c r="D73" s="88" t="s">
        <v>333</v>
      </c>
      <c r="E73" s="249">
        <f>'G RANCH'!J12</f>
        <v>5</v>
      </c>
      <c r="F73" s="249">
        <f>'G RANCH'!O12</f>
        <v>8</v>
      </c>
      <c r="G73" s="249">
        <f>'G RANCH'!AA12</f>
        <v>20</v>
      </c>
      <c r="H73" s="249">
        <f>'G RANCH'!AF12</f>
        <v>23</v>
      </c>
      <c r="I73" s="249">
        <f>'G RANCH'!V12</f>
        <v>0</v>
      </c>
      <c r="J73" s="249">
        <f>'G RANCH'!AJ12</f>
        <v>12</v>
      </c>
      <c r="K73" s="249">
        <f>'G RANCH'!AO12</f>
        <v>11</v>
      </c>
      <c r="L73" s="249">
        <f>'G RANCH'!BG12</f>
        <v>17</v>
      </c>
      <c r="M73" s="249">
        <f>'G RANCH'!BL12</f>
        <v>15</v>
      </c>
      <c r="N73" s="287">
        <f>'G RANCH'!AT12</f>
        <v>15</v>
      </c>
      <c r="O73" s="287">
        <f>'G RANCH'!AY12</f>
        <v>16</v>
      </c>
      <c r="P73" s="840">
        <f t="shared" ref="P73:P76" si="7">SUM(E73:O73)</f>
        <v>142</v>
      </c>
      <c r="Q73" s="842">
        <f>SUM(P73)</f>
        <v>142</v>
      </c>
      <c r="R73" s="863"/>
      <c r="S73" s="88"/>
      <c r="T73" s="88"/>
      <c r="U73" s="88" t="s">
        <v>333</v>
      </c>
      <c r="V73" s="252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168"/>
      <c r="AI73" s="863"/>
    </row>
    <row r="74" spans="2:35" ht="13.8" thickBot="1" x14ac:dyDescent="0.3">
      <c r="B74" s="258"/>
      <c r="D74" s="88" t="s">
        <v>171</v>
      </c>
      <c r="E74" s="249">
        <f>'G ENG PERF'!I10</f>
        <v>8</v>
      </c>
      <c r="F74" s="249">
        <f>'G ENG PERF'!M10</f>
        <v>7</v>
      </c>
      <c r="G74" s="249"/>
      <c r="H74" s="249"/>
      <c r="I74" s="249">
        <f>'G ENG PERF'!Q10</f>
        <v>5</v>
      </c>
      <c r="J74" s="249"/>
      <c r="K74" s="249">
        <f>'G ENG PERF'!AE10</f>
        <v>3</v>
      </c>
      <c r="L74" s="249">
        <f>'G ENG PERF'!AT10</f>
        <v>5</v>
      </c>
      <c r="M74" s="249">
        <f>'G ENG PERF'!AY10</f>
        <v>5</v>
      </c>
      <c r="N74" s="287"/>
      <c r="O74" s="287"/>
      <c r="P74" s="840">
        <f t="shared" si="7"/>
        <v>33</v>
      </c>
      <c r="Q74" s="842">
        <f>SUM(P74)</f>
        <v>33</v>
      </c>
      <c r="R74" s="863"/>
      <c r="S74" s="236"/>
      <c r="T74" s="88"/>
      <c r="U74" s="88" t="s">
        <v>334</v>
      </c>
      <c r="V74" s="252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168"/>
      <c r="AI74" s="863"/>
    </row>
    <row r="75" spans="2:35" ht="13.8" thickBot="1" x14ac:dyDescent="0.3">
      <c r="B75" s="195"/>
      <c r="D75" s="88" t="s">
        <v>53</v>
      </c>
      <c r="E75" s="249"/>
      <c r="F75" s="249"/>
      <c r="G75" s="249"/>
      <c r="H75" s="249"/>
      <c r="I75" s="249"/>
      <c r="J75" s="249"/>
      <c r="K75" s="249"/>
      <c r="L75" s="249"/>
      <c r="M75" s="249"/>
      <c r="N75" s="287"/>
      <c r="O75" s="287"/>
      <c r="P75" s="840">
        <f t="shared" si="7"/>
        <v>0</v>
      </c>
      <c r="Q75" s="842"/>
      <c r="R75" s="863"/>
      <c r="S75" s="88"/>
      <c r="T75" s="88"/>
      <c r="U75" s="88"/>
      <c r="V75" s="252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168"/>
      <c r="AI75" s="863"/>
    </row>
    <row r="76" spans="2:35" ht="13.8" thickBot="1" x14ac:dyDescent="0.3">
      <c r="B76" s="195"/>
      <c r="D76" s="88" t="s">
        <v>76</v>
      </c>
      <c r="E76" s="249">
        <f>'MATURE HALTER'!G10</f>
        <v>8</v>
      </c>
      <c r="F76" s="249">
        <f>'MATURE HALTER'!K10</f>
        <v>0.5</v>
      </c>
      <c r="G76" s="249">
        <f>'MATURE HALTER'!S10</f>
        <v>6</v>
      </c>
      <c r="H76" s="249">
        <f>'MATURE HALTER'!W10</f>
        <v>5</v>
      </c>
      <c r="I76" s="249"/>
      <c r="J76" s="249"/>
      <c r="K76" s="249"/>
      <c r="L76" s="249"/>
      <c r="M76" s="249"/>
      <c r="N76" s="287">
        <f>'MATURE HALTER'!AE10</f>
        <v>1</v>
      </c>
      <c r="O76" s="287">
        <f>'MATURE HALTER'!AI10</f>
        <v>1</v>
      </c>
      <c r="P76" s="840">
        <f t="shared" si="7"/>
        <v>21.5</v>
      </c>
      <c r="Q76" s="843"/>
      <c r="R76" s="863"/>
      <c r="S76" s="88"/>
      <c r="T76" s="88"/>
      <c r="U76" s="88"/>
      <c r="V76" s="252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5"/>
      <c r="AH76" s="324"/>
      <c r="AI76" s="863"/>
    </row>
    <row r="77" spans="2:35" ht="13.8" thickBot="1" x14ac:dyDescent="0.3">
      <c r="B77" s="195"/>
      <c r="M77" s="88" t="s">
        <v>152</v>
      </c>
      <c r="N77" s="88"/>
      <c r="O77" s="88"/>
      <c r="P77" s="844">
        <f>SUM(P72:P76)</f>
        <v>332.5</v>
      </c>
      <c r="Q77" s="303">
        <f>SUM(Q72:Q76)</f>
        <v>311</v>
      </c>
      <c r="R77" s="863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 t="s">
        <v>152</v>
      </c>
      <c r="AG77" s="44">
        <f>SUM(AG72:AG76)</f>
        <v>0</v>
      </c>
      <c r="AH77" s="303">
        <f>SUM(AH72:AH76)</f>
        <v>0</v>
      </c>
      <c r="AI77" s="863"/>
    </row>
    <row r="78" spans="2:35" x14ac:dyDescent="0.25">
      <c r="B78" s="195"/>
      <c r="Q78" s="88"/>
      <c r="R78" s="863"/>
      <c r="AI78" s="863"/>
    </row>
    <row r="79" spans="2:35" x14ac:dyDescent="0.25">
      <c r="B79" s="195"/>
      <c r="Q79" s="88"/>
      <c r="R79" s="863"/>
      <c r="AI79" s="863"/>
    </row>
    <row r="80" spans="2:35" ht="15" x14ac:dyDescent="0.35">
      <c r="B80" s="93" t="s">
        <v>584</v>
      </c>
      <c r="C80" s="88" t="s">
        <v>583</v>
      </c>
      <c r="D80" s="88" t="s">
        <v>348</v>
      </c>
      <c r="E80" s="250">
        <f>'G WEST PERF'!K12</f>
        <v>16</v>
      </c>
      <c r="F80" s="251">
        <f>'G WEST PERF'!P12</f>
        <v>14</v>
      </c>
      <c r="G80" s="251">
        <f>'G WEST PERF'!AA12</f>
        <v>9</v>
      </c>
      <c r="H80" s="251">
        <f>'G WEST PERF'!AF12</f>
        <v>10</v>
      </c>
      <c r="I80" s="251">
        <f>'G WEST PERF'!V12</f>
        <v>23</v>
      </c>
      <c r="J80" s="251"/>
      <c r="K80" s="251">
        <f>'G WEST PERF'!BC12</f>
        <v>2</v>
      </c>
      <c r="L80" s="251">
        <f>'G WEST PERF'!BH12</f>
        <v>2</v>
      </c>
      <c r="M80" s="285"/>
      <c r="N80" s="285"/>
      <c r="O80" s="285"/>
      <c r="P80" s="251">
        <f>SUM(E80:O80)</f>
        <v>76</v>
      </c>
      <c r="Q80" s="306">
        <f>SUM(P80)</f>
        <v>76</v>
      </c>
      <c r="R80" s="1010">
        <v>8</v>
      </c>
      <c r="S80" s="896"/>
      <c r="T80" s="104"/>
      <c r="U80" s="88" t="s">
        <v>348</v>
      </c>
      <c r="V80" s="250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135"/>
      <c r="AI80" s="863"/>
    </row>
    <row r="81" spans="2:35" x14ac:dyDescent="0.25">
      <c r="B81" s="195"/>
      <c r="D81" s="88" t="s">
        <v>333</v>
      </c>
      <c r="E81" s="252">
        <f>'G RANCH'!J15</f>
        <v>11.5</v>
      </c>
      <c r="F81" s="253">
        <f>'G RANCH'!O15</f>
        <v>13</v>
      </c>
      <c r="G81" s="253">
        <f>'G RANCH'!AA15</f>
        <v>14</v>
      </c>
      <c r="H81" s="253">
        <f>'G RANCH'!AF15</f>
        <v>12</v>
      </c>
      <c r="I81" s="253">
        <f>'G RANCH'!V15</f>
        <v>31</v>
      </c>
      <c r="J81" s="253">
        <f>'G RANCH'!AJ15</f>
        <v>3</v>
      </c>
      <c r="K81" s="253">
        <f>'G RANCH'!BG15</f>
        <v>11</v>
      </c>
      <c r="L81" s="253">
        <f>'G RANCH'!BL15</f>
        <v>11</v>
      </c>
      <c r="M81" s="286"/>
      <c r="N81" s="286"/>
      <c r="O81" s="286"/>
      <c r="P81" s="251">
        <f t="shared" ref="P81:P83" si="8">SUM(E81:O81)</f>
        <v>106.5</v>
      </c>
      <c r="Q81" s="306">
        <f>SUM(P81)</f>
        <v>106.5</v>
      </c>
      <c r="R81" s="1010"/>
      <c r="S81" s="348"/>
      <c r="T81" s="88"/>
      <c r="U81" s="88" t="s">
        <v>333</v>
      </c>
      <c r="V81" s="252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1044"/>
      <c r="AH81" s="184"/>
      <c r="AI81" s="863"/>
    </row>
    <row r="82" spans="2:35" x14ac:dyDescent="0.25">
      <c r="B82" s="195"/>
      <c r="D82" s="88" t="s">
        <v>76</v>
      </c>
      <c r="E82" s="252">
        <f>'MATURE HALTER'!G17</f>
        <v>1</v>
      </c>
      <c r="F82" s="253"/>
      <c r="G82" s="253"/>
      <c r="H82" s="253"/>
      <c r="I82" s="253">
        <f>'MATURE HALTER'!O17</f>
        <v>7</v>
      </c>
      <c r="J82" s="253"/>
      <c r="K82" s="253">
        <f>'MATURE HALTER'!AQ17</f>
        <v>6</v>
      </c>
      <c r="L82" s="253">
        <f>'MATURE HALTER'!AU17</f>
        <v>1</v>
      </c>
      <c r="M82" s="253"/>
      <c r="N82" s="286"/>
      <c r="O82" s="286"/>
      <c r="P82" s="251">
        <f t="shared" si="8"/>
        <v>15</v>
      </c>
      <c r="Q82" s="306"/>
      <c r="R82" s="1010"/>
      <c r="S82" s="236"/>
      <c r="T82" s="88"/>
      <c r="U82" s="88" t="s">
        <v>556</v>
      </c>
      <c r="V82" s="252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184"/>
      <c r="AI82" s="863"/>
    </row>
    <row r="83" spans="2:35" ht="13.8" thickBot="1" x14ac:dyDescent="0.3">
      <c r="B83" s="195"/>
      <c r="D83" s="88" t="s">
        <v>171</v>
      </c>
      <c r="E83" s="252">
        <f>'G ENG PERF'!I12</f>
        <v>14</v>
      </c>
      <c r="F83" s="253">
        <f>'G ENG PERF'!M12</f>
        <v>11</v>
      </c>
      <c r="G83" s="253">
        <f>'G ENG PERF'!V12</f>
        <v>6</v>
      </c>
      <c r="H83" s="253">
        <f>'G ENG PERF'!AA12</f>
        <v>8</v>
      </c>
      <c r="I83" s="253">
        <f>'G ENG PERF'!Q12</f>
        <v>13</v>
      </c>
      <c r="J83" s="253"/>
      <c r="K83" s="253"/>
      <c r="L83" s="253"/>
      <c r="M83" s="286"/>
      <c r="N83" s="286"/>
      <c r="O83" s="798"/>
      <c r="P83" s="251">
        <f t="shared" si="8"/>
        <v>52</v>
      </c>
      <c r="Q83" s="307">
        <f>SUM(P83)</f>
        <v>52</v>
      </c>
      <c r="R83" s="1010"/>
      <c r="S83" s="88"/>
      <c r="T83" s="88"/>
      <c r="U83" s="88" t="s">
        <v>53</v>
      </c>
      <c r="V83" s="252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184"/>
      <c r="AI83" s="863"/>
    </row>
    <row r="84" spans="2:35" ht="13.8" thickBot="1" x14ac:dyDescent="0.3">
      <c r="B84" s="195"/>
      <c r="M84" s="88" t="s">
        <v>152</v>
      </c>
      <c r="N84" s="88"/>
      <c r="O84" s="88"/>
      <c r="P84" s="284">
        <f>SUM(P80:P83)</f>
        <v>249.5</v>
      </c>
      <c r="Q84" s="303">
        <f>SUM(Q80:Q83)</f>
        <v>234.5</v>
      </c>
      <c r="R84" s="863"/>
      <c r="S84" s="88"/>
      <c r="T84" s="88"/>
      <c r="U84" s="88" t="s">
        <v>171</v>
      </c>
      <c r="V84" s="252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5"/>
      <c r="AH84" s="898"/>
      <c r="AI84" s="863"/>
    </row>
    <row r="85" spans="2:35" ht="13.8" thickBot="1" x14ac:dyDescent="0.3">
      <c r="R85" s="195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 t="s">
        <v>152</v>
      </c>
      <c r="AG85" s="44">
        <f>SUM(AG80:AG84)</f>
        <v>0</v>
      </c>
      <c r="AH85" s="303">
        <f>SUM(AH80:AH84)</f>
        <v>0</v>
      </c>
      <c r="AI85" s="863"/>
    </row>
    <row r="86" spans="2:35" x14ac:dyDescent="0.25">
      <c r="B86" s="195"/>
      <c r="Q86" s="88"/>
      <c r="R86" s="863"/>
      <c r="AI86" s="863"/>
    </row>
    <row r="87" spans="2:35" x14ac:dyDescent="0.25">
      <c r="B87" s="195"/>
      <c r="Q87" s="88"/>
      <c r="R87" s="863"/>
      <c r="AI87" s="863"/>
    </row>
    <row r="88" spans="2:35" ht="15" x14ac:dyDescent="0.35">
      <c r="B88" s="93" t="s">
        <v>596</v>
      </c>
      <c r="C88" s="44" t="s">
        <v>597</v>
      </c>
      <c r="D88" s="88" t="s">
        <v>348</v>
      </c>
      <c r="E88" s="250"/>
      <c r="F88" s="251"/>
      <c r="G88" s="251">
        <f>'G WEST PERF'!AA13</f>
        <v>18</v>
      </c>
      <c r="H88" s="251">
        <f>'G WEST PERF'!AF13</f>
        <v>20</v>
      </c>
      <c r="I88" s="251"/>
      <c r="J88" s="251"/>
      <c r="K88" s="251"/>
      <c r="L88" s="251">
        <f>'G WEST PERF'!BC13</f>
        <v>13</v>
      </c>
      <c r="M88" s="251">
        <f>'G WEST PERF'!BH13</f>
        <v>12</v>
      </c>
      <c r="N88" s="251">
        <f>'G WEST PERF'!AO13</f>
        <v>16</v>
      </c>
      <c r="O88" s="251">
        <f>'G WEST PERF'!AT13</f>
        <v>16</v>
      </c>
      <c r="P88" s="251">
        <f t="shared" ref="P88:P93" si="9">SUM(E88:O88)</f>
        <v>95</v>
      </c>
      <c r="Q88" s="306">
        <f>SUM(P88)</f>
        <v>95</v>
      </c>
      <c r="R88" s="1010">
        <v>2</v>
      </c>
      <c r="S88" s="896"/>
      <c r="T88" s="104"/>
      <c r="U88" s="88" t="s">
        <v>348</v>
      </c>
      <c r="V88" s="250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135"/>
      <c r="AI88" s="863"/>
    </row>
    <row r="89" spans="2:35" x14ac:dyDescent="0.25">
      <c r="B89" s="195"/>
      <c r="D89" s="88" t="s">
        <v>333</v>
      </c>
      <c r="E89" s="252"/>
      <c r="F89" s="253"/>
      <c r="G89" s="253">
        <f>'G RANCH'!AA16</f>
        <v>26</v>
      </c>
      <c r="H89" s="253">
        <f>'G RANCH'!AF16</f>
        <v>27</v>
      </c>
      <c r="I89" s="253">
        <v>3</v>
      </c>
      <c r="J89" s="253">
        <f>'G RANCH'!AJ16</f>
        <v>18</v>
      </c>
      <c r="K89" s="253"/>
      <c r="L89" s="253">
        <f>'G RANCH'!BG16</f>
        <v>26</v>
      </c>
      <c r="M89" s="253">
        <f>'G RANCH'!BL16</f>
        <v>26</v>
      </c>
      <c r="N89" s="253">
        <f>'G RANCH'!AT16</f>
        <v>16</v>
      </c>
      <c r="O89" s="253">
        <f>'G RANCH'!AY16</f>
        <v>17</v>
      </c>
      <c r="P89" s="253">
        <f t="shared" si="9"/>
        <v>159</v>
      </c>
      <c r="Q89" s="306">
        <f>SUM(P89)</f>
        <v>159</v>
      </c>
      <c r="R89" s="1010"/>
      <c r="S89" s="88"/>
      <c r="T89" s="88"/>
      <c r="U89" s="88" t="s">
        <v>333</v>
      </c>
      <c r="V89" s="252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135"/>
      <c r="AI89" s="863"/>
    </row>
    <row r="90" spans="2:35" x14ac:dyDescent="0.25">
      <c r="B90" s="195"/>
      <c r="D90" s="88" t="s">
        <v>76</v>
      </c>
      <c r="E90" s="252"/>
      <c r="F90" s="253"/>
      <c r="G90" s="253">
        <f>'MATURE HALTER'!S21</f>
        <v>5</v>
      </c>
      <c r="H90" s="253">
        <f>'MATURE HALTER'!W21</f>
        <v>3</v>
      </c>
      <c r="I90" s="253"/>
      <c r="J90" s="253"/>
      <c r="K90" s="253"/>
      <c r="L90" s="253"/>
      <c r="M90" s="253"/>
      <c r="N90" s="253"/>
      <c r="O90" s="253"/>
      <c r="P90" s="253">
        <f t="shared" si="9"/>
        <v>8</v>
      </c>
      <c r="Q90" s="306"/>
      <c r="R90" s="1010"/>
      <c r="S90" s="236"/>
      <c r="T90" s="88"/>
      <c r="U90" s="88" t="s">
        <v>76</v>
      </c>
      <c r="V90" s="252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135"/>
      <c r="AI90" s="863"/>
    </row>
    <row r="91" spans="2:35" x14ac:dyDescent="0.25">
      <c r="B91" s="195"/>
      <c r="D91" s="88" t="s">
        <v>171</v>
      </c>
      <c r="E91" s="254"/>
      <c r="F91" s="255"/>
      <c r="G91" s="255">
        <f>'G ENG PERF'!V13</f>
        <v>15</v>
      </c>
      <c r="H91" s="255">
        <f>'G ENG PERF'!AA13</f>
        <v>15</v>
      </c>
      <c r="I91" s="255"/>
      <c r="J91" s="255"/>
      <c r="K91" s="255"/>
      <c r="L91" s="255">
        <f>'G ENG PERF'!AT13</f>
        <v>15</v>
      </c>
      <c r="M91" s="255">
        <f>'G ENG PERF'!AY13</f>
        <v>15</v>
      </c>
      <c r="N91" s="255">
        <f>'G ENG PERF'!AI13</f>
        <v>15</v>
      </c>
      <c r="O91" s="1107">
        <f>'G ENG PERF'!AM13</f>
        <v>12</v>
      </c>
      <c r="P91" s="255">
        <f t="shared" si="9"/>
        <v>87</v>
      </c>
      <c r="Q91" s="307">
        <f>SUM(P91)</f>
        <v>87</v>
      </c>
      <c r="R91" s="1010"/>
      <c r="S91" s="88"/>
      <c r="T91" s="88"/>
      <c r="U91" s="88"/>
      <c r="V91" s="252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184"/>
      <c r="AI91" s="863"/>
    </row>
    <row r="92" spans="2:35" x14ac:dyDescent="0.25">
      <c r="B92" s="195"/>
      <c r="D92" s="88" t="s">
        <v>556</v>
      </c>
      <c r="E92" s="250"/>
      <c r="F92" s="250"/>
      <c r="G92" s="250"/>
      <c r="H92" s="250"/>
      <c r="I92" s="250"/>
      <c r="J92" s="250"/>
      <c r="K92" s="250"/>
      <c r="L92" s="250"/>
      <c r="M92" s="250"/>
      <c r="N92" s="250">
        <f>'G HUNTER JUMPER'!AK6</f>
        <v>19</v>
      </c>
      <c r="O92" s="250">
        <f>'G HUNTER JUMPER'!AP6</f>
        <v>19</v>
      </c>
      <c r="P92" s="250">
        <f t="shared" si="9"/>
        <v>38</v>
      </c>
      <c r="Q92" s="306"/>
      <c r="R92" s="1010"/>
      <c r="S92" s="88"/>
      <c r="T92" s="88"/>
      <c r="U92" s="88"/>
      <c r="V92" s="252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0"/>
      <c r="AH92" s="898"/>
      <c r="AI92" s="863"/>
    </row>
    <row r="93" spans="2:35" x14ac:dyDescent="0.25">
      <c r="B93" s="195"/>
      <c r="D93" s="88" t="s">
        <v>418</v>
      </c>
      <c r="E93" s="1378"/>
      <c r="F93" s="1378"/>
      <c r="G93" s="1378"/>
      <c r="H93" s="1378"/>
      <c r="I93" s="1378"/>
      <c r="J93" s="1378"/>
      <c r="K93" s="1378"/>
      <c r="L93" s="1378"/>
      <c r="M93" s="1378"/>
      <c r="N93" s="1378">
        <f>'DRIVE SINGLE'!BC17</f>
        <v>8</v>
      </c>
      <c r="O93" s="1378">
        <f>'DRIVE SINGLE'!BH17</f>
        <v>7</v>
      </c>
      <c r="P93" s="250">
        <f t="shared" si="9"/>
        <v>15</v>
      </c>
      <c r="Q93" s="1379"/>
      <c r="R93" s="1010"/>
      <c r="S93" s="88"/>
      <c r="T93" s="88"/>
      <c r="U93" s="88"/>
      <c r="V93" s="252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5"/>
      <c r="AH93" s="898"/>
      <c r="AI93" s="863"/>
    </row>
    <row r="94" spans="2:35" ht="13.8" thickBot="1" x14ac:dyDescent="0.3">
      <c r="B94" s="195"/>
      <c r="M94" s="88" t="s">
        <v>152</v>
      </c>
      <c r="N94" s="88"/>
      <c r="O94" s="88"/>
      <c r="P94" s="897">
        <f>SUM(P88:P92)</f>
        <v>387</v>
      </c>
      <c r="Q94" s="1108">
        <f>SUM(Q88:Q91)</f>
        <v>341</v>
      </c>
      <c r="R94" s="863"/>
      <c r="S94" s="88"/>
      <c r="T94" s="88"/>
      <c r="U94" s="88"/>
      <c r="V94" s="252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5"/>
      <c r="AH94" s="898"/>
      <c r="AI94" s="863"/>
    </row>
    <row r="95" spans="2:35" ht="13.8" thickBot="1" x14ac:dyDescent="0.3">
      <c r="J95">
        <v>0</v>
      </c>
      <c r="R95" s="195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 t="s">
        <v>152</v>
      </c>
      <c r="AG95" s="44">
        <f>SUM(AG88:AG94)</f>
        <v>0</v>
      </c>
      <c r="AH95" s="303">
        <f>SUM(AH88:AH94)</f>
        <v>0</v>
      </c>
      <c r="AI95" s="863"/>
    </row>
    <row r="96" spans="2:35" x14ac:dyDescent="0.25">
      <c r="R96" s="195"/>
      <c r="AI96" s="863"/>
    </row>
    <row r="97" spans="2:35" ht="15" x14ac:dyDescent="0.35">
      <c r="B97" s="70"/>
      <c r="C97" s="72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0"/>
      <c r="AI97" s="863"/>
    </row>
    <row r="98" spans="2:35" ht="15" x14ac:dyDescent="0.35">
      <c r="B98" s="195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1010"/>
      <c r="S98" s="896"/>
      <c r="T98" s="104"/>
      <c r="U98" s="88" t="s">
        <v>348</v>
      </c>
      <c r="V98" s="250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135"/>
      <c r="AI98" s="863"/>
    </row>
    <row r="99" spans="2:35" x14ac:dyDescent="0.25">
      <c r="B99" s="93" t="s">
        <v>656</v>
      </c>
      <c r="C99" s="44" t="s">
        <v>48</v>
      </c>
      <c r="D99" s="88" t="s">
        <v>348</v>
      </c>
      <c r="E99" s="250">
        <f>'G WEST PERF'!K14</f>
        <v>4</v>
      </c>
      <c r="F99" s="251">
        <f>'G WEST PERF'!P14</f>
        <v>2</v>
      </c>
      <c r="G99" s="251"/>
      <c r="H99" s="251"/>
      <c r="I99" s="251">
        <f>'G WEST PERF'!V14</f>
        <v>26</v>
      </c>
      <c r="J99" s="251"/>
      <c r="K99" s="251"/>
      <c r="L99" s="251"/>
      <c r="M99" s="251"/>
      <c r="N99" s="251"/>
      <c r="O99" s="251"/>
      <c r="P99" s="251">
        <f>SUM(E99:O99)</f>
        <v>32</v>
      </c>
      <c r="Q99" s="899"/>
      <c r="R99" s="1010" t="s">
        <v>624</v>
      </c>
      <c r="S99" s="348"/>
      <c r="T99" s="88"/>
      <c r="U99" s="88" t="s">
        <v>333</v>
      </c>
      <c r="V99" s="252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135"/>
      <c r="AI99" s="863"/>
    </row>
    <row r="100" spans="2:35" x14ac:dyDescent="0.25">
      <c r="B100" s="195"/>
      <c r="C100" s="88"/>
      <c r="D100" s="88" t="s">
        <v>333</v>
      </c>
      <c r="E100" s="252">
        <f>'G RANCH'!J18</f>
        <v>5</v>
      </c>
      <c r="F100" s="253">
        <f>'G RANCH'!O18</f>
        <v>3.5</v>
      </c>
      <c r="G100" s="253"/>
      <c r="H100" s="253"/>
      <c r="I100" s="253">
        <f>'G RANCH'!V18</f>
        <v>10</v>
      </c>
      <c r="J100" s="253"/>
      <c r="K100" s="253"/>
      <c r="L100" s="253"/>
      <c r="M100" s="253"/>
      <c r="N100" s="253"/>
      <c r="O100" s="253"/>
      <c r="P100" s="253">
        <f>SUM(E100:O100)</f>
        <v>18.5</v>
      </c>
      <c r="Q100" s="900"/>
      <c r="R100" s="1010"/>
      <c r="S100" s="236"/>
      <c r="T100" s="88"/>
      <c r="U100" s="88" t="s">
        <v>171</v>
      </c>
      <c r="V100" s="252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135"/>
      <c r="AI100" s="863"/>
    </row>
    <row r="101" spans="2:35" x14ac:dyDescent="0.25">
      <c r="B101" s="195"/>
      <c r="C101" s="88"/>
      <c r="D101" s="88" t="s">
        <v>76</v>
      </c>
      <c r="E101" s="252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900"/>
      <c r="R101" s="1010"/>
      <c r="S101" s="88"/>
      <c r="T101" s="88"/>
      <c r="U101" s="88" t="s">
        <v>556</v>
      </c>
      <c r="V101" s="252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135"/>
      <c r="AI101" s="863"/>
    </row>
    <row r="102" spans="2:35" ht="13.8" thickBot="1" x14ac:dyDescent="0.3">
      <c r="B102" s="195"/>
      <c r="C102" s="88"/>
      <c r="D102" s="88" t="s">
        <v>171</v>
      </c>
      <c r="E102" s="252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5"/>
      <c r="Q102" s="1009"/>
      <c r="R102" s="1010"/>
      <c r="S102" s="88"/>
      <c r="T102" s="88"/>
      <c r="U102" s="88"/>
      <c r="V102" s="252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5"/>
      <c r="AH102" s="898"/>
      <c r="AI102" s="863"/>
    </row>
    <row r="103" spans="2:35" ht="13.8" thickBot="1" x14ac:dyDescent="0.3">
      <c r="B103" s="195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 t="s">
        <v>152</v>
      </c>
      <c r="N103" s="88"/>
      <c r="O103" s="88"/>
      <c r="P103" s="284">
        <f>SUM(P99:P102)</f>
        <v>50.5</v>
      </c>
      <c r="Q103" s="303">
        <f>SUM(Q99:Q102)</f>
        <v>0</v>
      </c>
      <c r="R103" s="1010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 t="s">
        <v>152</v>
      </c>
      <c r="AG103" s="44">
        <f>SUM(AG98:AG102)</f>
        <v>0</v>
      </c>
      <c r="AH103" s="303">
        <f>SUM(AH98:AH102)</f>
        <v>0</v>
      </c>
      <c r="AI103" s="863"/>
    </row>
    <row r="105" spans="2:35" ht="26.4" x14ac:dyDescent="0.25">
      <c r="S105" s="597" t="s">
        <v>450</v>
      </c>
    </row>
  </sheetData>
  <mergeCells count="3">
    <mergeCell ref="E7:M7"/>
    <mergeCell ref="V7:AF7"/>
    <mergeCell ref="Y3:AG4"/>
  </mergeCells>
  <pageMargins left="1" right="1" top="1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4"/>
  <sheetViews>
    <sheetView zoomScale="90" zoomScaleNormal="90" workbookViewId="0">
      <pane xSplit="1" topLeftCell="AF1" activePane="topRight" state="frozen"/>
      <selection activeCell="BS17" sqref="BS17"/>
      <selection pane="topRight" activeCell="A28" sqref="A28"/>
    </sheetView>
  </sheetViews>
  <sheetFormatPr defaultColWidth="9.109375" defaultRowHeight="15" x14ac:dyDescent="0.35"/>
  <cols>
    <col min="1" max="1" width="33" style="50" customWidth="1"/>
    <col min="2" max="2" width="10.5546875" style="49" customWidth="1"/>
    <col min="3" max="3" width="24.44140625" style="49" bestFit="1" customWidth="1"/>
    <col min="4" max="4" width="41.33203125" style="50" customWidth="1"/>
    <col min="5" max="8" width="5.6640625" style="50" customWidth="1"/>
    <col min="9" max="14" width="5.6640625" style="537" customWidth="1"/>
    <col min="15" max="20" width="5.6640625" style="50" customWidth="1"/>
    <col min="21" max="21" width="5.6640625" style="537" customWidth="1"/>
    <col min="22" max="25" width="5.6640625" style="50" customWidth="1"/>
    <col min="26" max="35" width="5.6640625" style="537" customWidth="1"/>
    <col min="36" max="39" width="5.6640625" style="50" customWidth="1"/>
    <col min="40" max="40" width="5.6640625" style="537" customWidth="1"/>
    <col min="41" max="44" width="5.6640625" style="50" customWidth="1"/>
    <col min="45" max="50" width="5.6640625" style="537" customWidth="1"/>
    <col min="51" max="54" width="5.6640625" style="50" customWidth="1"/>
    <col min="55" max="60" width="5.6640625" style="537" customWidth="1"/>
    <col min="61" max="61" width="10.109375" style="65" customWidth="1"/>
    <col min="62" max="16384" width="9.109375" style="50"/>
  </cols>
  <sheetData>
    <row r="1" spans="1:63" ht="26.4" x14ac:dyDescent="0.6">
      <c r="A1" s="355" t="s">
        <v>640</v>
      </c>
      <c r="B1" s="139"/>
      <c r="C1" s="139"/>
      <c r="D1" s="139"/>
      <c r="E1" s="1396"/>
      <c r="F1" s="1396"/>
      <c r="G1" s="1396"/>
      <c r="H1" s="1396"/>
      <c r="I1" s="1396"/>
      <c r="J1" s="1396"/>
      <c r="K1" s="1396"/>
      <c r="L1" s="1396"/>
      <c r="M1" s="1396"/>
      <c r="N1" s="1396"/>
      <c r="O1" s="1396"/>
      <c r="P1" s="1396"/>
      <c r="Q1" s="1396"/>
      <c r="R1" s="220"/>
      <c r="S1" s="220"/>
    </row>
    <row r="2" spans="1:63" ht="21" x14ac:dyDescent="0.4">
      <c r="A2" s="358" t="s">
        <v>341</v>
      </c>
      <c r="B2" s="140"/>
      <c r="C2" s="140"/>
      <c r="D2" s="140"/>
    </row>
    <row r="3" spans="1:63" x14ac:dyDescent="0.35">
      <c r="A3" s="52"/>
      <c r="B3" s="52"/>
      <c r="C3" s="52"/>
      <c r="D3" s="52"/>
      <c r="E3" s="1398" t="s">
        <v>298</v>
      </c>
      <c r="F3" s="1419"/>
      <c r="G3" s="1419"/>
      <c r="H3" s="1419"/>
      <c r="I3" s="1399"/>
      <c r="J3" s="1402" t="s">
        <v>298</v>
      </c>
      <c r="K3" s="1421"/>
      <c r="L3" s="1421"/>
      <c r="M3" s="1421"/>
      <c r="N3" s="1403"/>
      <c r="O3" s="1415" t="s">
        <v>1</v>
      </c>
      <c r="P3" s="1416"/>
      <c r="Q3" s="1416"/>
      <c r="R3" s="1416"/>
      <c r="S3" s="1416"/>
      <c r="T3" s="1416"/>
      <c r="U3" s="1417"/>
      <c r="V3" s="1394" t="s">
        <v>254</v>
      </c>
      <c r="W3" s="1418"/>
      <c r="X3" s="1418"/>
      <c r="Y3" s="1418"/>
      <c r="Z3" s="552"/>
      <c r="AA3" s="1404" t="s">
        <v>254</v>
      </c>
      <c r="AB3" s="1422"/>
      <c r="AC3" s="1422"/>
      <c r="AD3" s="1422"/>
      <c r="AE3" s="611"/>
      <c r="AF3" s="1478" t="s">
        <v>693</v>
      </c>
      <c r="AG3" s="1478"/>
      <c r="AH3" s="1478"/>
      <c r="AI3" s="1479"/>
      <c r="AJ3" s="1477" t="s">
        <v>251</v>
      </c>
      <c r="AK3" s="1474"/>
      <c r="AL3" s="1474"/>
      <c r="AM3" s="1475"/>
      <c r="AN3" s="551"/>
      <c r="AO3" s="1398" t="s">
        <v>298</v>
      </c>
      <c r="AP3" s="1419"/>
      <c r="AQ3" s="1419"/>
      <c r="AR3" s="1399"/>
      <c r="AS3" s="549"/>
      <c r="AT3" s="1398" t="s">
        <v>298</v>
      </c>
      <c r="AU3" s="1419"/>
      <c r="AV3" s="1419"/>
      <c r="AW3" s="1419"/>
      <c r="AX3" s="1399"/>
      <c r="AY3" s="1394" t="s">
        <v>253</v>
      </c>
      <c r="AZ3" s="1418"/>
      <c r="BA3" s="1418"/>
      <c r="BB3" s="1418"/>
      <c r="BC3" s="1395"/>
      <c r="BD3" s="1476" t="s">
        <v>253</v>
      </c>
      <c r="BE3" s="1476"/>
      <c r="BF3" s="1476"/>
      <c r="BG3" s="1476"/>
      <c r="BH3" s="1476"/>
    </row>
    <row r="4" spans="1:63" ht="128.25" customHeight="1" x14ac:dyDescent="0.35">
      <c r="A4" s="52" t="s">
        <v>16</v>
      </c>
      <c r="B4" s="52" t="s">
        <v>17</v>
      </c>
      <c r="C4" s="52" t="s">
        <v>156</v>
      </c>
      <c r="D4" s="52" t="s">
        <v>18</v>
      </c>
      <c r="E4" s="388" t="s">
        <v>339</v>
      </c>
      <c r="F4" s="388" t="s">
        <v>340</v>
      </c>
      <c r="G4" s="388" t="s">
        <v>466</v>
      </c>
      <c r="H4" s="388" t="s">
        <v>39</v>
      </c>
      <c r="I4" s="638" t="s">
        <v>349</v>
      </c>
      <c r="J4" s="610" t="s">
        <v>339</v>
      </c>
      <c r="K4" s="489" t="s">
        <v>340</v>
      </c>
      <c r="L4" s="489" t="s">
        <v>466</v>
      </c>
      <c r="M4" s="489" t="s">
        <v>39</v>
      </c>
      <c r="N4" s="632" t="s">
        <v>349</v>
      </c>
      <c r="O4" s="394" t="s">
        <v>39</v>
      </c>
      <c r="P4" s="394" t="s">
        <v>38</v>
      </c>
      <c r="Q4" s="394" t="s">
        <v>202</v>
      </c>
      <c r="R4" s="394" t="s">
        <v>339</v>
      </c>
      <c r="S4" s="394" t="s">
        <v>340</v>
      </c>
      <c r="T4" s="394" t="s">
        <v>37</v>
      </c>
      <c r="U4" s="736" t="s">
        <v>349</v>
      </c>
      <c r="V4" s="116" t="s">
        <v>466</v>
      </c>
      <c r="W4" s="116" t="s">
        <v>202</v>
      </c>
      <c r="X4" s="116" t="s">
        <v>340</v>
      </c>
      <c r="Y4" s="116" t="s">
        <v>339</v>
      </c>
      <c r="Z4" s="730" t="s">
        <v>349</v>
      </c>
      <c r="AA4" s="815" t="s">
        <v>466</v>
      </c>
      <c r="AB4" s="533" t="s">
        <v>202</v>
      </c>
      <c r="AC4" s="533" t="s">
        <v>340</v>
      </c>
      <c r="AD4" s="533" t="s">
        <v>339</v>
      </c>
      <c r="AE4" s="728" t="s">
        <v>349</v>
      </c>
      <c r="AF4" s="1123" t="s">
        <v>339</v>
      </c>
      <c r="AG4" s="1123" t="s">
        <v>340</v>
      </c>
      <c r="AH4" s="1124" t="s">
        <v>466</v>
      </c>
      <c r="AI4" s="1122" t="s">
        <v>349</v>
      </c>
      <c r="AJ4" s="522" t="s">
        <v>39</v>
      </c>
      <c r="AK4" s="522" t="s">
        <v>303</v>
      </c>
      <c r="AL4" s="522" t="s">
        <v>339</v>
      </c>
      <c r="AM4" s="522" t="s">
        <v>340</v>
      </c>
      <c r="AN4" s="790" t="s">
        <v>349</v>
      </c>
      <c r="AO4" s="388" t="s">
        <v>39</v>
      </c>
      <c r="AP4" s="388" t="s">
        <v>466</v>
      </c>
      <c r="AQ4" s="388" t="s">
        <v>340</v>
      </c>
      <c r="AR4" s="388" t="s">
        <v>339</v>
      </c>
      <c r="AS4" s="782" t="s">
        <v>349</v>
      </c>
      <c r="AT4" s="528" t="s">
        <v>39</v>
      </c>
      <c r="AU4" s="529" t="s">
        <v>466</v>
      </c>
      <c r="AV4" s="529" t="s">
        <v>340</v>
      </c>
      <c r="AW4" s="529" t="s">
        <v>339</v>
      </c>
      <c r="AX4" s="736" t="s">
        <v>349</v>
      </c>
      <c r="AY4" s="116" t="s">
        <v>340</v>
      </c>
      <c r="AZ4" s="116" t="s">
        <v>339</v>
      </c>
      <c r="BA4" s="116" t="s">
        <v>202</v>
      </c>
      <c r="BB4" s="116" t="s">
        <v>39</v>
      </c>
      <c r="BC4" s="797" t="s">
        <v>349</v>
      </c>
      <c r="BD4" s="815" t="s">
        <v>340</v>
      </c>
      <c r="BE4" s="816" t="s">
        <v>339</v>
      </c>
      <c r="BF4" s="816" t="s">
        <v>202</v>
      </c>
      <c r="BG4" s="816" t="s">
        <v>39</v>
      </c>
      <c r="BH4" s="797" t="s">
        <v>349</v>
      </c>
      <c r="BI4" s="101" t="s">
        <v>20</v>
      </c>
      <c r="BJ4" s="50" t="s">
        <v>499</v>
      </c>
    </row>
    <row r="5" spans="1:63" ht="22.5" customHeight="1" x14ac:dyDescent="0.35">
      <c r="A5" s="51" t="s">
        <v>268</v>
      </c>
      <c r="B5" s="58">
        <v>4004</v>
      </c>
      <c r="C5" s="51" t="s">
        <v>213</v>
      </c>
      <c r="D5" s="51" t="s">
        <v>269</v>
      </c>
      <c r="E5" s="419">
        <v>3</v>
      </c>
      <c r="F5" s="419">
        <v>4</v>
      </c>
      <c r="G5" s="419">
        <v>2</v>
      </c>
      <c r="H5" s="419">
        <v>2</v>
      </c>
      <c r="I5" s="949">
        <f>SUM(E5:H5)</f>
        <v>11</v>
      </c>
      <c r="J5" s="419">
        <v>3</v>
      </c>
      <c r="K5" s="419">
        <v>4</v>
      </c>
      <c r="L5" s="419">
        <v>2</v>
      </c>
      <c r="M5" s="419">
        <v>2</v>
      </c>
      <c r="N5" s="949">
        <f>SUM(J5:M5)</f>
        <v>11</v>
      </c>
      <c r="O5" s="422"/>
      <c r="P5" s="422"/>
      <c r="Q5" s="422">
        <v>11</v>
      </c>
      <c r="R5" s="422">
        <v>4</v>
      </c>
      <c r="S5" s="422"/>
      <c r="T5" s="422">
        <v>6</v>
      </c>
      <c r="U5" s="965">
        <f>SUM(O5:T5)</f>
        <v>21</v>
      </c>
      <c r="V5" s="122"/>
      <c r="W5" s="122"/>
      <c r="X5" s="122"/>
      <c r="Y5" s="122"/>
      <c r="Z5" s="734">
        <f>SUM(V5:Y5)</f>
        <v>0</v>
      </c>
      <c r="AA5" s="122"/>
      <c r="AB5" s="727"/>
      <c r="AC5" s="122"/>
      <c r="AD5" s="122"/>
      <c r="AE5" s="734">
        <f>SUM(AA5:AD5)</f>
        <v>0</v>
      </c>
      <c r="AF5" s="1130">
        <v>2</v>
      </c>
      <c r="AG5" s="1200">
        <v>5</v>
      </c>
      <c r="AH5" s="1200">
        <v>1</v>
      </c>
      <c r="AI5" s="734">
        <f>SUM(AF5:AH5)</f>
        <v>8</v>
      </c>
      <c r="AJ5" s="111"/>
      <c r="AK5" s="111"/>
      <c r="AL5" s="111"/>
      <c r="AM5" s="111"/>
      <c r="AN5" s="1201">
        <f>SUM(AJ5:AM5)</f>
        <v>0</v>
      </c>
      <c r="AO5" s="419"/>
      <c r="AP5" s="419"/>
      <c r="AQ5" s="419"/>
      <c r="AR5" s="419"/>
      <c r="AS5" s="778">
        <f>SUM(AO5:AR5)</f>
        <v>0</v>
      </c>
      <c r="AT5" s="459"/>
      <c r="AU5" s="459"/>
      <c r="AV5" s="459"/>
      <c r="AW5" s="459"/>
      <c r="AX5" s="778"/>
      <c r="AY5" s="122"/>
      <c r="AZ5" s="122"/>
      <c r="BA5" s="122"/>
      <c r="BB5" s="122"/>
      <c r="BC5" s="1163">
        <f>SUM(AY5:BB5)</f>
        <v>0</v>
      </c>
      <c r="BD5" s="122"/>
      <c r="BE5" s="122"/>
      <c r="BF5" s="122"/>
      <c r="BG5" s="122"/>
      <c r="BH5" s="1163">
        <f>SUM(BD5:BG5)</f>
        <v>0</v>
      </c>
      <c r="BI5" s="1202">
        <f>SUM(I5,N5,Z5,AE5,AI5,AS5,AN5,AX5,BC5,BH5,U5)</f>
        <v>51</v>
      </c>
      <c r="BJ5" s="1041">
        <v>5</v>
      </c>
    </row>
    <row r="6" spans="1:63" ht="22.5" customHeight="1" x14ac:dyDescent="0.35">
      <c r="A6" s="51" t="s">
        <v>382</v>
      </c>
      <c r="B6" s="149">
        <v>4098</v>
      </c>
      <c r="C6" s="103" t="s">
        <v>25</v>
      </c>
      <c r="D6" s="56" t="s">
        <v>383</v>
      </c>
      <c r="E6" s="419">
        <v>5</v>
      </c>
      <c r="F6" s="419">
        <v>3</v>
      </c>
      <c r="G6" s="419"/>
      <c r="H6" s="419"/>
      <c r="I6" s="1166">
        <f>SUM(E6:H6)</f>
        <v>8</v>
      </c>
      <c r="J6" s="471">
        <v>5</v>
      </c>
      <c r="K6" s="471">
        <v>2</v>
      </c>
      <c r="L6" s="471"/>
      <c r="M6" s="471"/>
      <c r="N6" s="1166">
        <f>SUM(J6:M6)</f>
        <v>7</v>
      </c>
      <c r="O6" s="422"/>
      <c r="P6" s="422"/>
      <c r="Q6" s="422"/>
      <c r="R6" s="422">
        <v>10</v>
      </c>
      <c r="S6" s="422">
        <v>5</v>
      </c>
      <c r="T6" s="422"/>
      <c r="U6" s="965">
        <f t="shared" ref="U6:U23" si="0">SUM(O6:T6)</f>
        <v>15</v>
      </c>
      <c r="V6" s="122">
        <v>1</v>
      </c>
      <c r="W6" s="122">
        <v>6</v>
      </c>
      <c r="X6" s="122">
        <v>5</v>
      </c>
      <c r="Y6" s="122">
        <v>4</v>
      </c>
      <c r="Z6" s="734">
        <f>SUM(V6:Y6)</f>
        <v>16</v>
      </c>
      <c r="AA6" s="122">
        <v>2</v>
      </c>
      <c r="AB6" s="180">
        <v>6</v>
      </c>
      <c r="AC6" s="122">
        <v>5</v>
      </c>
      <c r="AD6" s="122">
        <v>5</v>
      </c>
      <c r="AE6" s="734">
        <f>SUM(AA6:AD6)</f>
        <v>18</v>
      </c>
      <c r="AF6" s="1200"/>
      <c r="AG6" s="1200">
        <v>4</v>
      </c>
      <c r="AH6" s="1200"/>
      <c r="AI6" s="734">
        <f>SUM(AF6:AH6)</f>
        <v>4</v>
      </c>
      <c r="AJ6" s="111">
        <v>4</v>
      </c>
      <c r="AK6" s="111"/>
      <c r="AL6" s="111">
        <v>5</v>
      </c>
      <c r="AM6" s="111">
        <v>3</v>
      </c>
      <c r="AN6" s="1201">
        <f>SUM(AJ6:AM6)</f>
        <v>12</v>
      </c>
      <c r="AO6" s="419"/>
      <c r="AP6" s="419">
        <v>2</v>
      </c>
      <c r="AQ6" s="419">
        <v>2</v>
      </c>
      <c r="AR6" s="419">
        <v>3</v>
      </c>
      <c r="AS6" s="778">
        <f>SUM(AO6:AR6)</f>
        <v>7</v>
      </c>
      <c r="AT6" s="459"/>
      <c r="AU6" s="459">
        <v>2</v>
      </c>
      <c r="AV6" s="459">
        <v>2</v>
      </c>
      <c r="AW6" s="459">
        <v>3</v>
      </c>
      <c r="AX6" s="778">
        <f>SUM(AT6:AW6)</f>
        <v>7</v>
      </c>
      <c r="AY6" s="122">
        <v>6</v>
      </c>
      <c r="AZ6" s="122">
        <v>5</v>
      </c>
      <c r="BA6" s="122">
        <v>7</v>
      </c>
      <c r="BB6" s="122">
        <v>4</v>
      </c>
      <c r="BC6" s="1169">
        <f>SUM(AY6:BB6)</f>
        <v>22</v>
      </c>
      <c r="BD6" s="122">
        <v>6</v>
      </c>
      <c r="BE6" s="122">
        <v>5</v>
      </c>
      <c r="BF6" s="122">
        <v>6</v>
      </c>
      <c r="BG6" s="122">
        <v>4</v>
      </c>
      <c r="BH6" s="1169">
        <f>SUM(BD6:BG6)</f>
        <v>21</v>
      </c>
      <c r="BI6" s="1202">
        <f t="shared" ref="BI6:BI30" si="1">SUM(I6,N6,Z6,AE6,AI6,AS6,AN6,AX6,BC6,BH6,U6)</f>
        <v>137</v>
      </c>
      <c r="BJ6" s="1041">
        <v>1</v>
      </c>
    </row>
    <row r="7" spans="1:63" ht="22.5" customHeight="1" x14ac:dyDescent="0.35">
      <c r="A7" s="51" t="s">
        <v>134</v>
      </c>
      <c r="B7" s="96">
        <v>2605</v>
      </c>
      <c r="C7" s="91" t="s">
        <v>213</v>
      </c>
      <c r="D7" s="56" t="s">
        <v>459</v>
      </c>
      <c r="E7" s="419">
        <v>4</v>
      </c>
      <c r="F7" s="419">
        <v>5</v>
      </c>
      <c r="G7" s="419">
        <v>3</v>
      </c>
      <c r="H7" s="419">
        <v>3</v>
      </c>
      <c r="I7" s="1166">
        <f>SUM(E7:H7)</f>
        <v>15</v>
      </c>
      <c r="J7" s="471">
        <v>2</v>
      </c>
      <c r="K7" s="471">
        <v>5</v>
      </c>
      <c r="L7" s="471">
        <v>3</v>
      </c>
      <c r="M7" s="471">
        <v>3</v>
      </c>
      <c r="N7" s="1166">
        <f>SUM(J7:M7)</f>
        <v>13</v>
      </c>
      <c r="O7" s="422">
        <v>6</v>
      </c>
      <c r="P7" s="422">
        <v>5</v>
      </c>
      <c r="Q7" s="422">
        <v>8</v>
      </c>
      <c r="R7" s="422">
        <v>12</v>
      </c>
      <c r="S7" s="422">
        <v>11</v>
      </c>
      <c r="T7" s="422">
        <v>9</v>
      </c>
      <c r="U7" s="965">
        <f t="shared" si="0"/>
        <v>51</v>
      </c>
      <c r="V7" s="122"/>
      <c r="W7" s="122"/>
      <c r="X7" s="122"/>
      <c r="Y7" s="122"/>
      <c r="Z7" s="734">
        <f>SUM(V7:Y7)</f>
        <v>0</v>
      </c>
      <c r="AA7" s="122"/>
      <c r="AB7" s="180"/>
      <c r="AC7" s="122"/>
      <c r="AD7" s="122"/>
      <c r="AE7" s="734">
        <f>SUM(AA7:AD7)</f>
        <v>0</v>
      </c>
      <c r="AF7" s="1200"/>
      <c r="AG7" s="1200"/>
      <c r="AH7" s="1200"/>
      <c r="AI7" s="734"/>
      <c r="AJ7" s="111"/>
      <c r="AK7" s="111"/>
      <c r="AL7" s="111"/>
      <c r="AM7" s="111"/>
      <c r="AN7" s="1201">
        <f>SUM(AJ7:AM7)</f>
        <v>0</v>
      </c>
      <c r="AO7" s="419"/>
      <c r="AP7" s="419"/>
      <c r="AQ7" s="419"/>
      <c r="AR7" s="419"/>
      <c r="AS7" s="778"/>
      <c r="AT7" s="459"/>
      <c r="AU7" s="459"/>
      <c r="AV7" s="459"/>
      <c r="AW7" s="459"/>
      <c r="AX7" s="778"/>
      <c r="AY7" s="122"/>
      <c r="AZ7" s="122"/>
      <c r="BA7" s="122"/>
      <c r="BB7" s="122"/>
      <c r="BC7" s="1169">
        <f>SUM(AY7:BB7)</f>
        <v>0</v>
      </c>
      <c r="BD7" s="122"/>
      <c r="BE7" s="122"/>
      <c r="BF7" s="122"/>
      <c r="BG7" s="122"/>
      <c r="BH7" s="1169">
        <f>SUM(BD7:BG7)</f>
        <v>0</v>
      </c>
      <c r="BI7" s="1202">
        <f t="shared" si="1"/>
        <v>79</v>
      </c>
      <c r="BJ7" s="1041">
        <v>3</v>
      </c>
    </row>
    <row r="8" spans="1:63" ht="22.5" customHeight="1" x14ac:dyDescent="0.35">
      <c r="A8" s="51" t="s">
        <v>198</v>
      </c>
      <c r="B8" s="96">
        <v>2997</v>
      </c>
      <c r="C8" s="91" t="s">
        <v>199</v>
      </c>
      <c r="D8" s="189" t="s">
        <v>199</v>
      </c>
      <c r="E8" s="419"/>
      <c r="F8" s="419"/>
      <c r="G8" s="419"/>
      <c r="H8" s="419"/>
      <c r="I8" s="1166"/>
      <c r="J8" s="1203"/>
      <c r="K8" s="1203"/>
      <c r="L8" s="1203"/>
      <c r="M8" s="1203"/>
      <c r="N8" s="1166"/>
      <c r="O8" s="422"/>
      <c r="P8" s="422"/>
      <c r="Q8" s="422"/>
      <c r="R8" s="422"/>
      <c r="S8" s="422"/>
      <c r="T8" s="422"/>
      <c r="U8" s="965">
        <f t="shared" si="0"/>
        <v>0</v>
      </c>
      <c r="V8" s="122"/>
      <c r="W8" s="122"/>
      <c r="X8" s="122"/>
      <c r="Y8" s="122"/>
      <c r="Z8" s="734"/>
      <c r="AA8" s="122"/>
      <c r="AB8" s="122"/>
      <c r="AC8" s="122"/>
      <c r="AD8" s="122"/>
      <c r="AE8" s="734"/>
      <c r="AF8" s="1200"/>
      <c r="AG8" s="1200"/>
      <c r="AH8" s="1200"/>
      <c r="AI8" s="734"/>
      <c r="AJ8" s="111">
        <v>3</v>
      </c>
      <c r="AK8" s="111"/>
      <c r="AL8" s="111">
        <v>4</v>
      </c>
      <c r="AM8" s="111">
        <v>7</v>
      </c>
      <c r="AN8" s="1201">
        <f>SUM(AJ8:AM8)</f>
        <v>14</v>
      </c>
      <c r="AO8" s="419"/>
      <c r="AP8" s="419"/>
      <c r="AQ8" s="419"/>
      <c r="AR8" s="419"/>
      <c r="AS8" s="778"/>
      <c r="AT8" s="459"/>
      <c r="AU8" s="459"/>
      <c r="AV8" s="459"/>
      <c r="AW8" s="459"/>
      <c r="AX8" s="778"/>
      <c r="AY8" s="122"/>
      <c r="AZ8" s="122"/>
      <c r="BA8" s="122"/>
      <c r="BB8" s="122"/>
      <c r="BC8" s="1169"/>
      <c r="BD8" s="122"/>
      <c r="BE8" s="122"/>
      <c r="BF8" s="122"/>
      <c r="BG8" s="122"/>
      <c r="BH8" s="1169"/>
      <c r="BI8" s="1202">
        <f t="shared" si="1"/>
        <v>14</v>
      </c>
      <c r="BJ8" s="1041"/>
      <c r="BK8" s="1363" t="s">
        <v>624</v>
      </c>
    </row>
    <row r="9" spans="1:63" ht="21" customHeight="1" x14ac:dyDescent="0.35">
      <c r="A9" s="71" t="s">
        <v>316</v>
      </c>
      <c r="B9" s="58">
        <v>4038</v>
      </c>
      <c r="C9" s="71" t="s">
        <v>257</v>
      </c>
      <c r="D9" s="71" t="s">
        <v>318</v>
      </c>
      <c r="E9" s="419"/>
      <c r="F9" s="419"/>
      <c r="G9" s="419"/>
      <c r="H9" s="419"/>
      <c r="I9" s="1166"/>
      <c r="J9" s="1203"/>
      <c r="K9" s="1203"/>
      <c r="L9" s="1203"/>
      <c r="M9" s="1203"/>
      <c r="N9" s="1166"/>
      <c r="O9" s="422"/>
      <c r="P9" s="422"/>
      <c r="Q9" s="422"/>
      <c r="R9" s="422"/>
      <c r="S9" s="422"/>
      <c r="T9" s="422"/>
      <c r="U9" s="965">
        <f t="shared" si="0"/>
        <v>0</v>
      </c>
      <c r="V9" s="122"/>
      <c r="W9" s="122"/>
      <c r="X9" s="122"/>
      <c r="Y9" s="122"/>
      <c r="Z9" s="734"/>
      <c r="AA9" s="122"/>
      <c r="AB9" s="122"/>
      <c r="AC9" s="122"/>
      <c r="AD9" s="122"/>
      <c r="AE9" s="1204"/>
      <c r="AF9" s="1130"/>
      <c r="AG9" s="1130"/>
      <c r="AH9" s="1130"/>
      <c r="AI9" s="1204"/>
      <c r="AJ9" s="111"/>
      <c r="AK9" s="111"/>
      <c r="AL9" s="111"/>
      <c r="AM9" s="111"/>
      <c r="AN9" s="1201"/>
      <c r="AO9" s="419"/>
      <c r="AP9" s="419"/>
      <c r="AQ9" s="419"/>
      <c r="AR9" s="419"/>
      <c r="AS9" s="778"/>
      <c r="AT9" s="459"/>
      <c r="AU9" s="459"/>
      <c r="AV9" s="459"/>
      <c r="AW9" s="459"/>
      <c r="AX9" s="778"/>
      <c r="AY9" s="122"/>
      <c r="AZ9" s="122"/>
      <c r="BA9" s="122"/>
      <c r="BB9" s="122"/>
      <c r="BC9" s="1169"/>
      <c r="BD9" s="122"/>
      <c r="BE9" s="122"/>
      <c r="BF9" s="122"/>
      <c r="BG9" s="122"/>
      <c r="BH9" s="1169"/>
      <c r="BI9" s="1202">
        <f t="shared" si="1"/>
        <v>0</v>
      </c>
      <c r="BJ9" s="1041"/>
    </row>
    <row r="10" spans="1:63" ht="21" customHeight="1" x14ac:dyDescent="0.35">
      <c r="A10" s="51" t="s">
        <v>230</v>
      </c>
      <c r="B10" s="58">
        <v>3053</v>
      </c>
      <c r="C10" s="222" t="s">
        <v>231</v>
      </c>
      <c r="D10" s="51" t="s">
        <v>231</v>
      </c>
      <c r="E10" s="419"/>
      <c r="F10" s="419"/>
      <c r="G10" s="419"/>
      <c r="H10" s="419"/>
      <c r="I10" s="1166"/>
      <c r="J10" s="1203"/>
      <c r="K10" s="1203"/>
      <c r="L10" s="1203"/>
      <c r="M10" s="1203"/>
      <c r="N10" s="1166"/>
      <c r="O10" s="422"/>
      <c r="P10" s="422"/>
      <c r="Q10" s="422"/>
      <c r="R10" s="422"/>
      <c r="S10" s="422"/>
      <c r="T10" s="422"/>
      <c r="U10" s="965">
        <f t="shared" si="0"/>
        <v>0</v>
      </c>
      <c r="V10" s="122"/>
      <c r="W10" s="122"/>
      <c r="X10" s="122"/>
      <c r="Y10" s="122"/>
      <c r="Z10" s="1204"/>
      <c r="AA10" s="1181"/>
      <c r="AB10" s="1181"/>
      <c r="AC10" s="1181"/>
      <c r="AD10" s="1181"/>
      <c r="AE10" s="1204"/>
      <c r="AF10" s="1130"/>
      <c r="AG10" s="1130"/>
      <c r="AH10" s="1130"/>
      <c r="AI10" s="1204"/>
      <c r="AJ10" s="111"/>
      <c r="AK10" s="111"/>
      <c r="AL10" s="111"/>
      <c r="AM10" s="111"/>
      <c r="AN10" s="1201"/>
      <c r="AO10" s="419"/>
      <c r="AP10" s="419"/>
      <c r="AQ10" s="419"/>
      <c r="AR10" s="419"/>
      <c r="AS10" s="778"/>
      <c r="AT10" s="459"/>
      <c r="AU10" s="459"/>
      <c r="AV10" s="459"/>
      <c r="AW10" s="459"/>
      <c r="AX10" s="778"/>
      <c r="AY10" s="122"/>
      <c r="AZ10" s="122"/>
      <c r="BA10" s="122"/>
      <c r="BB10" s="122"/>
      <c r="BC10" s="1169"/>
      <c r="BD10" s="122"/>
      <c r="BE10" s="122"/>
      <c r="BF10" s="122"/>
      <c r="BG10" s="122"/>
      <c r="BH10" s="1169"/>
      <c r="BI10" s="1202">
        <f t="shared" si="1"/>
        <v>0</v>
      </c>
      <c r="BJ10" s="1041"/>
    </row>
    <row r="11" spans="1:63" ht="21" customHeight="1" x14ac:dyDescent="0.35">
      <c r="A11" s="51" t="s">
        <v>581</v>
      </c>
      <c r="B11" s="96">
        <v>3161</v>
      </c>
      <c r="C11" s="91" t="s">
        <v>25</v>
      </c>
      <c r="D11" s="91" t="s">
        <v>383</v>
      </c>
      <c r="E11" s="419"/>
      <c r="F11" s="419"/>
      <c r="G11" s="419"/>
      <c r="H11" s="419"/>
      <c r="I11" s="1166"/>
      <c r="J11" s="1203"/>
      <c r="K11" s="1203"/>
      <c r="L11" s="1203"/>
      <c r="M11" s="1203"/>
      <c r="N11" s="1166"/>
      <c r="O11" s="422"/>
      <c r="P11" s="422"/>
      <c r="Q11" s="422"/>
      <c r="R11" s="422"/>
      <c r="S11" s="422">
        <v>7</v>
      </c>
      <c r="T11" s="422"/>
      <c r="U11" s="965">
        <f t="shared" si="0"/>
        <v>7</v>
      </c>
      <c r="V11" s="122"/>
      <c r="W11" s="122"/>
      <c r="X11" s="122"/>
      <c r="Y11" s="122"/>
      <c r="Z11" s="1205"/>
      <c r="AA11" s="1181"/>
      <c r="AB11" s="1181"/>
      <c r="AC11" s="1181"/>
      <c r="AD11" s="1181"/>
      <c r="AE11" s="1204"/>
      <c r="AF11" s="1130"/>
      <c r="AG11" s="1130"/>
      <c r="AH11" s="1130"/>
      <c r="AI11" s="1204"/>
      <c r="AJ11" s="111"/>
      <c r="AK11" s="111"/>
      <c r="AL11" s="111"/>
      <c r="AM11" s="111"/>
      <c r="AN11" s="1201"/>
      <c r="AO11" s="419"/>
      <c r="AP11" s="419"/>
      <c r="AQ11" s="419"/>
      <c r="AR11" s="419"/>
      <c r="AS11" s="778">
        <f>SUM(AO11:AR11)</f>
        <v>0</v>
      </c>
      <c r="AT11" s="459"/>
      <c r="AU11" s="459"/>
      <c r="AV11" s="459"/>
      <c r="AW11" s="459"/>
      <c r="AX11" s="778">
        <f>SUM(AT11:AW11)</f>
        <v>0</v>
      </c>
      <c r="AY11" s="122"/>
      <c r="AZ11" s="122"/>
      <c r="BA11" s="122">
        <v>4</v>
      </c>
      <c r="BB11" s="122"/>
      <c r="BC11" s="1169">
        <f>SUM(AY11:BB11)</f>
        <v>4</v>
      </c>
      <c r="BD11" s="122"/>
      <c r="BE11" s="122"/>
      <c r="BF11" s="122">
        <v>4</v>
      </c>
      <c r="BG11" s="122"/>
      <c r="BH11" s="1169">
        <f>SUM(BD11:BG11)</f>
        <v>4</v>
      </c>
      <c r="BI11" s="1202">
        <f t="shared" si="1"/>
        <v>15</v>
      </c>
      <c r="BJ11" s="1041">
        <v>7</v>
      </c>
    </row>
    <row r="12" spans="1:63" ht="21" customHeight="1" x14ac:dyDescent="0.35">
      <c r="A12" s="51" t="s">
        <v>170</v>
      </c>
      <c r="B12" s="96">
        <v>2630</v>
      </c>
      <c r="C12" s="91" t="s">
        <v>28</v>
      </c>
      <c r="D12" s="51" t="s">
        <v>28</v>
      </c>
      <c r="E12" s="419"/>
      <c r="F12" s="419"/>
      <c r="G12" s="419"/>
      <c r="H12" s="419"/>
      <c r="I12" s="1166"/>
      <c r="J12" s="1203"/>
      <c r="K12" s="1203"/>
      <c r="L12" s="1203"/>
      <c r="M12" s="1203"/>
      <c r="N12" s="1166"/>
      <c r="O12" s="422"/>
      <c r="P12" s="422"/>
      <c r="Q12" s="422"/>
      <c r="R12" s="422"/>
      <c r="S12" s="422"/>
      <c r="T12" s="422"/>
      <c r="U12" s="965">
        <f t="shared" si="0"/>
        <v>0</v>
      </c>
      <c r="V12" s="122"/>
      <c r="W12" s="122"/>
      <c r="X12" s="122"/>
      <c r="Y12" s="122"/>
      <c r="Z12" s="1205"/>
      <c r="AA12" s="1181"/>
      <c r="AB12" s="1181"/>
      <c r="AC12" s="1181"/>
      <c r="AD12" s="1181"/>
      <c r="AE12" s="1205"/>
      <c r="AF12" s="1130"/>
      <c r="AG12" s="1130"/>
      <c r="AH12" s="1130"/>
      <c r="AI12" s="1205"/>
      <c r="AJ12" s="111"/>
      <c r="AK12" s="111"/>
      <c r="AL12" s="111"/>
      <c r="AM12" s="111"/>
      <c r="AN12" s="1201"/>
      <c r="AO12" s="419"/>
      <c r="AP12" s="419"/>
      <c r="AQ12" s="419"/>
      <c r="AR12" s="419"/>
      <c r="AS12" s="778"/>
      <c r="AT12" s="459"/>
      <c r="AU12" s="459"/>
      <c r="AV12" s="459"/>
      <c r="AW12" s="459"/>
      <c r="AX12" s="778"/>
      <c r="AY12" s="122"/>
      <c r="AZ12" s="122"/>
      <c r="BA12" s="122"/>
      <c r="BB12" s="122"/>
      <c r="BC12" s="1206"/>
      <c r="BD12" s="122"/>
      <c r="BE12" s="122"/>
      <c r="BF12" s="122"/>
      <c r="BG12" s="122"/>
      <c r="BH12" s="1206"/>
      <c r="BI12" s="1202">
        <f t="shared" si="1"/>
        <v>0</v>
      </c>
      <c r="BJ12" s="1041"/>
    </row>
    <row r="13" spans="1:63" ht="21" customHeight="1" x14ac:dyDescent="0.35">
      <c r="A13" s="51" t="s">
        <v>282</v>
      </c>
      <c r="B13" s="58">
        <v>2558</v>
      </c>
      <c r="C13" s="222" t="s">
        <v>291</v>
      </c>
      <c r="D13" s="51" t="s">
        <v>283</v>
      </c>
      <c r="E13" s="419"/>
      <c r="F13" s="419"/>
      <c r="G13" s="419"/>
      <c r="H13" s="419"/>
      <c r="I13" s="1166"/>
      <c r="J13" s="1203"/>
      <c r="K13" s="1203"/>
      <c r="L13" s="1203"/>
      <c r="M13" s="1203"/>
      <c r="N13" s="1166"/>
      <c r="O13" s="422"/>
      <c r="P13" s="422"/>
      <c r="Q13" s="422"/>
      <c r="R13" s="422"/>
      <c r="S13" s="422"/>
      <c r="T13" s="422"/>
      <c r="U13" s="965">
        <f t="shared" si="0"/>
        <v>0</v>
      </c>
      <c r="V13" s="122"/>
      <c r="W13" s="122"/>
      <c r="X13" s="122"/>
      <c r="Y13" s="122"/>
      <c r="Z13" s="1205"/>
      <c r="AA13" s="1181"/>
      <c r="AB13" s="1181"/>
      <c r="AC13" s="1181"/>
      <c r="AD13" s="1181"/>
      <c r="AE13" s="1205"/>
      <c r="AF13" s="1130"/>
      <c r="AG13" s="1130"/>
      <c r="AH13" s="1130"/>
      <c r="AI13" s="1205"/>
      <c r="AJ13" s="111"/>
      <c r="AK13" s="111"/>
      <c r="AL13" s="111"/>
      <c r="AM13" s="111"/>
      <c r="AN13" s="1201"/>
      <c r="AO13" s="419"/>
      <c r="AP13" s="419"/>
      <c r="AQ13" s="419"/>
      <c r="AR13" s="419"/>
      <c r="AS13" s="778"/>
      <c r="AT13" s="459"/>
      <c r="AU13" s="459"/>
      <c r="AV13" s="459"/>
      <c r="AW13" s="459"/>
      <c r="AX13" s="778"/>
      <c r="AY13" s="122"/>
      <c r="AZ13" s="122"/>
      <c r="BA13" s="122"/>
      <c r="BB13" s="122"/>
      <c r="BC13" s="1206"/>
      <c r="BD13" s="122"/>
      <c r="BE13" s="122"/>
      <c r="BF13" s="122"/>
      <c r="BG13" s="122"/>
      <c r="BH13" s="1206"/>
      <c r="BI13" s="1202">
        <f t="shared" si="1"/>
        <v>0</v>
      </c>
      <c r="BJ13" s="1041"/>
    </row>
    <row r="14" spans="1:63" ht="21" customHeight="1" x14ac:dyDescent="0.35">
      <c r="A14" s="51" t="s">
        <v>542</v>
      </c>
      <c r="B14" s="96">
        <v>4093</v>
      </c>
      <c r="C14" s="56" t="s">
        <v>99</v>
      </c>
      <c r="D14" s="56" t="s">
        <v>99</v>
      </c>
      <c r="E14" s="419"/>
      <c r="F14" s="419"/>
      <c r="G14" s="419"/>
      <c r="H14" s="419"/>
      <c r="I14" s="1166">
        <f>SUM(E14:H14)</f>
        <v>0</v>
      </c>
      <c r="J14" s="1203"/>
      <c r="K14" s="1203"/>
      <c r="L14" s="1203"/>
      <c r="M14" s="1203"/>
      <c r="N14" s="1166"/>
      <c r="O14" s="422"/>
      <c r="P14" s="422"/>
      <c r="Q14" s="422"/>
      <c r="R14" s="422"/>
      <c r="S14" s="422"/>
      <c r="T14" s="422"/>
      <c r="U14" s="965">
        <f t="shared" si="0"/>
        <v>0</v>
      </c>
      <c r="V14" s="122"/>
      <c r="W14" s="122"/>
      <c r="X14" s="122"/>
      <c r="Y14" s="122"/>
      <c r="Z14" s="1205"/>
      <c r="AA14" s="1181"/>
      <c r="AB14" s="1181"/>
      <c r="AC14" s="1181"/>
      <c r="AD14" s="1181"/>
      <c r="AE14" s="1205"/>
      <c r="AF14" s="1130"/>
      <c r="AG14" s="1130"/>
      <c r="AH14" s="1130"/>
      <c r="AI14" s="1205"/>
      <c r="AJ14" s="111"/>
      <c r="AK14" s="111"/>
      <c r="AL14" s="111"/>
      <c r="AM14" s="111"/>
      <c r="AN14" s="1201">
        <f>SUM(AJ14:AM14)</f>
        <v>0</v>
      </c>
      <c r="AO14" s="419"/>
      <c r="AP14" s="419"/>
      <c r="AQ14" s="419"/>
      <c r="AR14" s="419"/>
      <c r="AS14" s="778"/>
      <c r="AT14" s="459"/>
      <c r="AU14" s="459"/>
      <c r="AV14" s="459"/>
      <c r="AW14" s="459"/>
      <c r="AX14" s="778"/>
      <c r="AY14" s="122"/>
      <c r="AZ14" s="122"/>
      <c r="BA14" s="122"/>
      <c r="BB14" s="122"/>
      <c r="BC14" s="1206"/>
      <c r="BD14" s="122"/>
      <c r="BE14" s="122"/>
      <c r="BF14" s="122"/>
      <c r="BG14" s="122"/>
      <c r="BH14" s="1206"/>
      <c r="BI14" s="1202">
        <f t="shared" si="1"/>
        <v>0</v>
      </c>
      <c r="BJ14" s="1041"/>
    </row>
    <row r="15" spans="1:63" ht="21" customHeight="1" x14ac:dyDescent="0.35">
      <c r="A15" s="71" t="s">
        <v>401</v>
      </c>
      <c r="B15" s="149"/>
      <c r="C15" s="148" t="s">
        <v>424</v>
      </c>
      <c r="D15" s="265" t="s">
        <v>115</v>
      </c>
      <c r="E15" s="419"/>
      <c r="F15" s="419"/>
      <c r="G15" s="419"/>
      <c r="H15" s="419"/>
      <c r="I15" s="1166"/>
      <c r="J15" s="1203"/>
      <c r="K15" s="1203"/>
      <c r="L15" s="1203"/>
      <c r="M15" s="1203"/>
      <c r="N15" s="1166"/>
      <c r="O15" s="422"/>
      <c r="P15" s="422"/>
      <c r="Q15" s="422"/>
      <c r="R15" s="422"/>
      <c r="S15" s="422"/>
      <c r="T15" s="422"/>
      <c r="U15" s="965">
        <f t="shared" si="0"/>
        <v>0</v>
      </c>
      <c r="V15" s="122"/>
      <c r="W15" s="122"/>
      <c r="X15" s="122"/>
      <c r="Y15" s="122"/>
      <c r="Z15" s="1205"/>
      <c r="AA15" s="1181"/>
      <c r="AB15" s="1181"/>
      <c r="AC15" s="1181"/>
      <c r="AD15" s="1181"/>
      <c r="AE15" s="1205"/>
      <c r="AF15" s="1130"/>
      <c r="AG15" s="1130"/>
      <c r="AH15" s="1130"/>
      <c r="AI15" s="1205"/>
      <c r="AJ15" s="111"/>
      <c r="AK15" s="111"/>
      <c r="AL15" s="111"/>
      <c r="AM15" s="111"/>
      <c r="AN15" s="1201">
        <f>SUM(AJ15:AM15)</f>
        <v>0</v>
      </c>
      <c r="AO15" s="419"/>
      <c r="AP15" s="419"/>
      <c r="AQ15" s="419"/>
      <c r="AR15" s="419"/>
      <c r="AS15" s="778"/>
      <c r="AT15" s="1197"/>
      <c r="AU15" s="1197"/>
      <c r="AV15" s="1197"/>
      <c r="AW15" s="1197"/>
      <c r="AX15" s="778"/>
      <c r="AY15" s="122"/>
      <c r="AZ15" s="122"/>
      <c r="BA15" s="122"/>
      <c r="BB15" s="122"/>
      <c r="BC15" s="1206"/>
      <c r="BD15" s="122"/>
      <c r="BE15" s="122"/>
      <c r="BF15" s="122"/>
      <c r="BG15" s="122"/>
      <c r="BH15" s="1206"/>
      <c r="BI15" s="1202">
        <f t="shared" si="1"/>
        <v>0</v>
      </c>
      <c r="BJ15" s="1041"/>
    </row>
    <row r="16" spans="1:63" ht="21" customHeight="1" x14ac:dyDescent="0.35">
      <c r="A16" s="267" t="s">
        <v>335</v>
      </c>
      <c r="B16" s="264">
        <v>4033</v>
      </c>
      <c r="C16" s="331" t="s">
        <v>231</v>
      </c>
      <c r="D16" s="135" t="s">
        <v>336</v>
      </c>
      <c r="E16" s="419"/>
      <c r="F16" s="419"/>
      <c r="G16" s="419"/>
      <c r="H16" s="419"/>
      <c r="I16" s="1166"/>
      <c r="J16" s="1203"/>
      <c r="K16" s="1203"/>
      <c r="L16" s="1203"/>
      <c r="M16" s="1203"/>
      <c r="N16" s="1166"/>
      <c r="O16" s="422"/>
      <c r="P16" s="422">
        <v>1</v>
      </c>
      <c r="Q16" s="422"/>
      <c r="R16" s="422"/>
      <c r="S16" s="422"/>
      <c r="T16" s="422"/>
      <c r="U16" s="965">
        <f t="shared" si="0"/>
        <v>1</v>
      </c>
      <c r="V16" s="122"/>
      <c r="W16" s="122"/>
      <c r="X16" s="122"/>
      <c r="Y16" s="122"/>
      <c r="Z16" s="1205"/>
      <c r="AA16" s="1181"/>
      <c r="AB16" s="1181"/>
      <c r="AC16" s="1181"/>
      <c r="AD16" s="1181"/>
      <c r="AE16" s="1205"/>
      <c r="AF16" s="1130"/>
      <c r="AG16" s="1130"/>
      <c r="AH16" s="1130"/>
      <c r="AI16" s="1205"/>
      <c r="AJ16" s="111"/>
      <c r="AK16" s="111"/>
      <c r="AL16" s="111"/>
      <c r="AM16" s="111"/>
      <c r="AN16" s="1201"/>
      <c r="AO16" s="419"/>
      <c r="AP16" s="419"/>
      <c r="AQ16" s="419"/>
      <c r="AR16" s="419"/>
      <c r="AS16" s="778"/>
      <c r="AT16" s="1197"/>
      <c r="AU16" s="1197"/>
      <c r="AV16" s="1197"/>
      <c r="AW16" s="1197"/>
      <c r="AX16" s="778"/>
      <c r="AY16" s="122"/>
      <c r="AZ16" s="122"/>
      <c r="BA16" s="122"/>
      <c r="BB16" s="122"/>
      <c r="BC16" s="1207"/>
      <c r="BD16" s="122"/>
      <c r="BE16" s="122"/>
      <c r="BF16" s="122"/>
      <c r="BG16" s="122"/>
      <c r="BH16" s="1207"/>
      <c r="BI16" s="1202">
        <f t="shared" si="1"/>
        <v>1</v>
      </c>
      <c r="BJ16" s="1041"/>
    </row>
    <row r="17" spans="1:63" ht="21" customHeight="1" x14ac:dyDescent="0.35">
      <c r="A17" s="51" t="s">
        <v>419</v>
      </c>
      <c r="B17" s="149">
        <v>2963</v>
      </c>
      <c r="C17" s="91" t="s">
        <v>99</v>
      </c>
      <c r="D17" s="56" t="s">
        <v>99</v>
      </c>
      <c r="E17" s="419"/>
      <c r="F17" s="419"/>
      <c r="G17" s="419"/>
      <c r="H17" s="419"/>
      <c r="I17" s="1166"/>
      <c r="J17" s="1203"/>
      <c r="K17" s="1203"/>
      <c r="L17" s="1203"/>
      <c r="M17" s="1203"/>
      <c r="N17" s="1166"/>
      <c r="O17" s="422"/>
      <c r="P17" s="422"/>
      <c r="Q17" s="422"/>
      <c r="R17" s="422"/>
      <c r="S17" s="422"/>
      <c r="T17" s="422"/>
      <c r="U17" s="965">
        <f t="shared" si="0"/>
        <v>0</v>
      </c>
      <c r="V17" s="122"/>
      <c r="W17" s="122"/>
      <c r="X17" s="122"/>
      <c r="Y17" s="122"/>
      <c r="Z17" s="1205"/>
      <c r="AA17" s="1181"/>
      <c r="AB17" s="1181"/>
      <c r="AC17" s="1181"/>
      <c r="AD17" s="1181"/>
      <c r="AE17" s="1205"/>
      <c r="AF17" s="1130"/>
      <c r="AG17" s="1130"/>
      <c r="AH17" s="1130"/>
      <c r="AI17" s="1205"/>
      <c r="AJ17" s="111"/>
      <c r="AK17" s="111"/>
      <c r="AL17" s="111"/>
      <c r="AM17" s="111"/>
      <c r="AN17" s="1201">
        <f>SUM(AJ17:AM17)</f>
        <v>0</v>
      </c>
      <c r="AO17" s="419"/>
      <c r="AP17" s="419"/>
      <c r="AQ17" s="419"/>
      <c r="AR17" s="419"/>
      <c r="AS17" s="778"/>
      <c r="AT17" s="1197"/>
      <c r="AU17" s="1197"/>
      <c r="AV17" s="1197"/>
      <c r="AW17" s="1197"/>
      <c r="AX17" s="778"/>
      <c r="AY17" s="122"/>
      <c r="AZ17" s="122"/>
      <c r="BA17" s="122"/>
      <c r="BB17" s="122"/>
      <c r="BC17" s="1206"/>
      <c r="BD17" s="122"/>
      <c r="BE17" s="122"/>
      <c r="BF17" s="122"/>
      <c r="BG17" s="122"/>
      <c r="BH17" s="1206"/>
      <c r="BI17" s="1202">
        <f t="shared" si="1"/>
        <v>0</v>
      </c>
      <c r="BJ17" s="1041"/>
    </row>
    <row r="18" spans="1:63" ht="21" customHeight="1" x14ac:dyDescent="0.35">
      <c r="A18" s="51" t="s">
        <v>47</v>
      </c>
      <c r="B18" s="96">
        <v>2619</v>
      </c>
      <c r="C18" s="223" t="s">
        <v>250</v>
      </c>
      <c r="D18" s="91" t="s">
        <v>234</v>
      </c>
      <c r="E18" s="419"/>
      <c r="F18" s="419"/>
      <c r="G18" s="419"/>
      <c r="H18" s="419"/>
      <c r="I18" s="1166"/>
      <c r="J18" s="1203"/>
      <c r="K18" s="1203"/>
      <c r="L18" s="1203"/>
      <c r="M18" s="1203"/>
      <c r="N18" s="1166"/>
      <c r="O18" s="422"/>
      <c r="P18" s="422"/>
      <c r="Q18" s="422"/>
      <c r="R18" s="422"/>
      <c r="S18" s="422"/>
      <c r="T18" s="422"/>
      <c r="U18" s="965">
        <f t="shared" si="0"/>
        <v>0</v>
      </c>
      <c r="V18" s="122"/>
      <c r="W18" s="122"/>
      <c r="X18" s="122"/>
      <c r="Y18" s="122"/>
      <c r="Z18" s="1205"/>
      <c r="AA18" s="1181"/>
      <c r="AB18" s="1181"/>
      <c r="AC18" s="1181"/>
      <c r="AD18" s="1181"/>
      <c r="AE18" s="1205"/>
      <c r="AF18" s="1130"/>
      <c r="AG18" s="1130"/>
      <c r="AH18" s="1130"/>
      <c r="AI18" s="1205"/>
      <c r="AJ18" s="111"/>
      <c r="AK18" s="111"/>
      <c r="AL18" s="111"/>
      <c r="AM18" s="111"/>
      <c r="AN18" s="1201"/>
      <c r="AO18" s="419"/>
      <c r="AP18" s="419"/>
      <c r="AQ18" s="419"/>
      <c r="AR18" s="419"/>
      <c r="AS18" s="778"/>
      <c r="AT18" s="1197"/>
      <c r="AU18" s="1197"/>
      <c r="AV18" s="1197"/>
      <c r="AW18" s="1197"/>
      <c r="AX18" s="778"/>
      <c r="AY18" s="122"/>
      <c r="AZ18" s="122"/>
      <c r="BA18" s="122"/>
      <c r="BB18" s="122"/>
      <c r="BC18" s="1206"/>
      <c r="BD18" s="122"/>
      <c r="BE18" s="122"/>
      <c r="BF18" s="122"/>
      <c r="BG18" s="122"/>
      <c r="BH18" s="1206"/>
      <c r="BI18" s="1202">
        <f t="shared" si="1"/>
        <v>0</v>
      </c>
      <c r="BJ18" s="1041"/>
    </row>
    <row r="19" spans="1:63" ht="21" customHeight="1" x14ac:dyDescent="0.35">
      <c r="A19" s="187" t="s">
        <v>368</v>
      </c>
      <c r="B19" s="196">
        <v>4091</v>
      </c>
      <c r="C19" s="189" t="s">
        <v>637</v>
      </c>
      <c r="D19" s="103" t="s">
        <v>321</v>
      </c>
      <c r="E19" s="419">
        <v>2</v>
      </c>
      <c r="F19" s="419">
        <v>1</v>
      </c>
      <c r="G19" s="419">
        <v>1</v>
      </c>
      <c r="H19" s="419"/>
      <c r="I19" s="1166">
        <f>SUM(E19:H19)</f>
        <v>4</v>
      </c>
      <c r="J19" s="471">
        <v>4</v>
      </c>
      <c r="K19" s="471">
        <v>1</v>
      </c>
      <c r="L19" s="471">
        <v>1</v>
      </c>
      <c r="M19" s="471"/>
      <c r="N19" s="1166">
        <f>SUM(J19:M19)</f>
        <v>6</v>
      </c>
      <c r="O19" s="422">
        <v>3</v>
      </c>
      <c r="P19" s="422"/>
      <c r="Q19" s="422">
        <v>9</v>
      </c>
      <c r="R19" s="422">
        <v>6</v>
      </c>
      <c r="S19" s="422">
        <v>10</v>
      </c>
      <c r="T19" s="422"/>
      <c r="U19" s="965">
        <f t="shared" si="0"/>
        <v>28</v>
      </c>
      <c r="V19" s="122">
        <v>3</v>
      </c>
      <c r="W19" s="122">
        <v>2</v>
      </c>
      <c r="X19" s="122">
        <v>6</v>
      </c>
      <c r="Y19" s="122">
        <v>5</v>
      </c>
      <c r="Z19" s="734">
        <f>SUM(V19:Y19)</f>
        <v>16</v>
      </c>
      <c r="AA19" s="1208">
        <v>3</v>
      </c>
      <c r="AB19" s="122">
        <v>2</v>
      </c>
      <c r="AC19" s="122">
        <v>4</v>
      </c>
      <c r="AD19" s="122">
        <v>4</v>
      </c>
      <c r="AE19" s="734">
        <f>SUM(AA19:AD19)</f>
        <v>13</v>
      </c>
      <c r="AF19" s="1130">
        <v>1</v>
      </c>
      <c r="AG19" s="1200">
        <v>1</v>
      </c>
      <c r="AH19" s="1200">
        <v>3</v>
      </c>
      <c r="AI19" s="734">
        <f>SUM(AF19:AH19)</f>
        <v>5</v>
      </c>
      <c r="AJ19" s="111"/>
      <c r="AK19" s="111"/>
      <c r="AL19" s="111"/>
      <c r="AM19" s="111"/>
      <c r="AN19" s="734">
        <f>SUM(AJ19:AM19)</f>
        <v>0</v>
      </c>
      <c r="AO19" s="419"/>
      <c r="AP19" s="419">
        <v>1</v>
      </c>
      <c r="AQ19" s="419">
        <v>1</v>
      </c>
      <c r="AR19" s="419">
        <v>2</v>
      </c>
      <c r="AS19" s="916">
        <f>SUM(AO19:AR19)</f>
        <v>4</v>
      </c>
      <c r="AT19" s="459"/>
      <c r="AU19" s="459">
        <v>1</v>
      </c>
      <c r="AV19" s="459">
        <v>1</v>
      </c>
      <c r="AW19" s="459">
        <v>2</v>
      </c>
      <c r="AX19" s="778">
        <f>SUM(AT19:AW19)</f>
        <v>4</v>
      </c>
      <c r="AY19" s="122">
        <v>3</v>
      </c>
      <c r="AZ19" s="122">
        <v>4</v>
      </c>
      <c r="BA19" s="122"/>
      <c r="BB19" s="122">
        <v>3</v>
      </c>
      <c r="BC19" s="1209">
        <f>SUM(AY19:BB19)</f>
        <v>10</v>
      </c>
      <c r="BD19" s="122">
        <v>3</v>
      </c>
      <c r="BE19" s="122">
        <v>3</v>
      </c>
      <c r="BF19" s="122"/>
      <c r="BG19" s="122">
        <v>3</v>
      </c>
      <c r="BH19" s="1209">
        <f>SUM(BD19:BG19)</f>
        <v>9</v>
      </c>
      <c r="BI19" s="1202">
        <f t="shared" si="1"/>
        <v>99</v>
      </c>
      <c r="BJ19" s="1041">
        <v>2</v>
      </c>
    </row>
    <row r="20" spans="1:63" ht="21" customHeight="1" x14ac:dyDescent="0.35">
      <c r="A20" s="64" t="s">
        <v>261</v>
      </c>
      <c r="B20" s="149">
        <v>2660</v>
      </c>
      <c r="C20" s="103" t="s">
        <v>262</v>
      </c>
      <c r="D20" s="103" t="s">
        <v>262</v>
      </c>
      <c r="E20" s="419"/>
      <c r="F20" s="419"/>
      <c r="G20" s="419"/>
      <c r="H20" s="419"/>
      <c r="I20" s="1166"/>
      <c r="J20" s="1203"/>
      <c r="K20" s="1203"/>
      <c r="L20" s="1203"/>
      <c r="M20" s="1203"/>
      <c r="N20" s="1166"/>
      <c r="O20" s="422"/>
      <c r="P20" s="422"/>
      <c r="Q20" s="422"/>
      <c r="R20" s="422"/>
      <c r="S20" s="422"/>
      <c r="T20" s="422">
        <v>8</v>
      </c>
      <c r="U20" s="965">
        <f t="shared" si="0"/>
        <v>8</v>
      </c>
      <c r="V20" s="122"/>
      <c r="W20" s="122"/>
      <c r="X20" s="122"/>
      <c r="Y20" s="122"/>
      <c r="Z20" s="1205"/>
      <c r="AA20" s="1181"/>
      <c r="AB20" s="1181"/>
      <c r="AC20" s="1181"/>
      <c r="AD20" s="1181"/>
      <c r="AE20" s="1205"/>
      <c r="AF20" s="1130"/>
      <c r="AG20" s="1130"/>
      <c r="AH20" s="1130"/>
      <c r="AI20" s="1205"/>
      <c r="AJ20" s="111"/>
      <c r="AK20" s="111"/>
      <c r="AL20" s="111"/>
      <c r="AM20" s="111"/>
      <c r="AN20" s="1201"/>
      <c r="AO20" s="419"/>
      <c r="AP20" s="419"/>
      <c r="AQ20" s="419"/>
      <c r="AR20" s="419"/>
      <c r="AS20" s="778"/>
      <c r="AT20" s="1197"/>
      <c r="AU20" s="1197"/>
      <c r="AV20" s="1197"/>
      <c r="AW20" s="1197"/>
      <c r="AX20" s="778"/>
      <c r="AY20" s="122"/>
      <c r="AZ20" s="122"/>
      <c r="BA20" s="122"/>
      <c r="BB20" s="122"/>
      <c r="BC20" s="1206"/>
      <c r="BD20" s="122"/>
      <c r="BE20" s="122"/>
      <c r="BF20" s="122"/>
      <c r="BG20" s="122"/>
      <c r="BH20" s="1206"/>
      <c r="BI20" s="1202">
        <f t="shared" si="1"/>
        <v>8</v>
      </c>
      <c r="BJ20" s="1041"/>
      <c r="BK20" s="1363" t="s">
        <v>624</v>
      </c>
    </row>
    <row r="21" spans="1:63" ht="21" customHeight="1" x14ac:dyDescent="0.35">
      <c r="A21" s="64" t="s">
        <v>148</v>
      </c>
      <c r="B21" s="149"/>
      <c r="C21" s="103" t="s">
        <v>745</v>
      </c>
      <c r="D21" s="103" t="s">
        <v>746</v>
      </c>
      <c r="E21" s="419"/>
      <c r="F21" s="419"/>
      <c r="G21" s="419"/>
      <c r="H21" s="419"/>
      <c r="I21" s="1166"/>
      <c r="J21" s="1203"/>
      <c r="K21" s="1203"/>
      <c r="L21" s="1203"/>
      <c r="M21" s="1203"/>
      <c r="N21" s="1166"/>
      <c r="O21" s="422"/>
      <c r="P21" s="422"/>
      <c r="Q21" s="422">
        <v>12</v>
      </c>
      <c r="R21" s="422"/>
      <c r="S21" s="422"/>
      <c r="T21" s="422"/>
      <c r="U21" s="965">
        <f>SUM(O21:T21)</f>
        <v>12</v>
      </c>
      <c r="V21" s="122"/>
      <c r="W21" s="122"/>
      <c r="X21" s="122"/>
      <c r="Y21" s="122"/>
      <c r="Z21" s="1205"/>
      <c r="AA21" s="1181"/>
      <c r="AB21" s="1181"/>
      <c r="AC21" s="1181"/>
      <c r="AD21" s="1181"/>
      <c r="AE21" s="1205"/>
      <c r="AF21" s="1130"/>
      <c r="AG21" s="1130"/>
      <c r="AH21" s="1130"/>
      <c r="AI21" s="1205"/>
      <c r="AJ21" s="111"/>
      <c r="AK21" s="111"/>
      <c r="AL21" s="111"/>
      <c r="AM21" s="111"/>
      <c r="AN21" s="1201"/>
      <c r="AO21" s="419"/>
      <c r="AP21" s="419"/>
      <c r="AQ21" s="419"/>
      <c r="AR21" s="419"/>
      <c r="AS21" s="778"/>
      <c r="AT21" s="1197"/>
      <c r="AU21" s="1197"/>
      <c r="AV21" s="1197"/>
      <c r="AW21" s="1197"/>
      <c r="AX21" s="778"/>
      <c r="AY21" s="122"/>
      <c r="AZ21" s="122"/>
      <c r="BA21" s="122"/>
      <c r="BB21" s="122"/>
      <c r="BC21" s="1206"/>
      <c r="BD21" s="122"/>
      <c r="BE21" s="122"/>
      <c r="BF21" s="122"/>
      <c r="BG21" s="122"/>
      <c r="BH21" s="1206"/>
      <c r="BI21" s="1202">
        <f t="shared" si="1"/>
        <v>12</v>
      </c>
      <c r="BJ21" s="1041"/>
    </row>
    <row r="22" spans="1:63" ht="21" customHeight="1" x14ac:dyDescent="0.35">
      <c r="A22" s="51" t="s">
        <v>323</v>
      </c>
      <c r="B22" s="96">
        <v>2948</v>
      </c>
      <c r="C22" s="91" t="s">
        <v>324</v>
      </c>
      <c r="D22" s="189" t="s">
        <v>324</v>
      </c>
      <c r="E22" s="419"/>
      <c r="F22" s="419"/>
      <c r="G22" s="419"/>
      <c r="H22" s="419"/>
      <c r="I22" s="1166"/>
      <c r="J22" s="1203"/>
      <c r="K22" s="1203"/>
      <c r="L22" s="1203"/>
      <c r="M22" s="1203"/>
      <c r="N22" s="1166"/>
      <c r="O22" s="422"/>
      <c r="P22" s="422"/>
      <c r="Q22" s="422"/>
      <c r="R22" s="422"/>
      <c r="S22" s="422"/>
      <c r="T22" s="422"/>
      <c r="U22" s="965">
        <f t="shared" si="0"/>
        <v>0</v>
      </c>
      <c r="V22" s="122"/>
      <c r="W22" s="122"/>
      <c r="X22" s="122"/>
      <c r="Y22" s="122"/>
      <c r="Z22" s="1205"/>
      <c r="AA22" s="1181"/>
      <c r="AB22" s="1181"/>
      <c r="AC22" s="1181"/>
      <c r="AD22" s="1181"/>
      <c r="AE22" s="1205"/>
      <c r="AF22" s="1130"/>
      <c r="AG22" s="1130"/>
      <c r="AH22" s="1130"/>
      <c r="AI22" s="1205"/>
      <c r="AJ22" s="111"/>
      <c r="AK22" s="111"/>
      <c r="AL22" s="111"/>
      <c r="AM22" s="111"/>
      <c r="AN22" s="1201"/>
      <c r="AO22" s="419"/>
      <c r="AP22" s="419"/>
      <c r="AQ22" s="419"/>
      <c r="AR22" s="419"/>
      <c r="AS22" s="778"/>
      <c r="AT22" s="1197"/>
      <c r="AU22" s="1197"/>
      <c r="AV22" s="1197"/>
      <c r="AW22" s="1197"/>
      <c r="AX22" s="778"/>
      <c r="AY22" s="122"/>
      <c r="AZ22" s="122"/>
      <c r="BA22" s="122"/>
      <c r="BB22" s="122"/>
      <c r="BC22" s="1206"/>
      <c r="BD22" s="122"/>
      <c r="BE22" s="122"/>
      <c r="BF22" s="122"/>
      <c r="BG22" s="122"/>
      <c r="BH22" s="1206"/>
      <c r="BI22" s="1202">
        <f t="shared" si="1"/>
        <v>0</v>
      </c>
      <c r="BJ22" s="1041"/>
    </row>
    <row r="23" spans="1:63" ht="21" customHeight="1" x14ac:dyDescent="0.35">
      <c r="A23" s="189" t="s">
        <v>456</v>
      </c>
      <c r="B23" s="194">
        <v>3107</v>
      </c>
      <c r="C23" s="189" t="s">
        <v>25</v>
      </c>
      <c r="D23" s="189" t="s">
        <v>457</v>
      </c>
      <c r="E23" s="419"/>
      <c r="F23" s="419"/>
      <c r="G23" s="419"/>
      <c r="H23" s="419"/>
      <c r="I23" s="1166"/>
      <c r="J23" s="1203"/>
      <c r="K23" s="1203"/>
      <c r="L23" s="1203"/>
      <c r="M23" s="1203"/>
      <c r="N23" s="1166"/>
      <c r="O23" s="422"/>
      <c r="P23" s="422"/>
      <c r="Q23" s="422"/>
      <c r="R23" s="422"/>
      <c r="S23" s="422"/>
      <c r="T23" s="422"/>
      <c r="U23" s="965">
        <f t="shared" si="0"/>
        <v>0</v>
      </c>
      <c r="V23" s="122"/>
      <c r="W23" s="122"/>
      <c r="X23" s="122"/>
      <c r="Y23" s="122"/>
      <c r="Z23" s="1204">
        <f>SUM(V23:Y23)</f>
        <v>0</v>
      </c>
      <c r="AA23" s="1181"/>
      <c r="AB23" s="1181"/>
      <c r="AC23" s="1181"/>
      <c r="AD23" s="1181"/>
      <c r="AE23" s="1205"/>
      <c r="AF23" s="1130"/>
      <c r="AG23" s="1130"/>
      <c r="AH23" s="1130"/>
      <c r="AI23" s="1205"/>
      <c r="AJ23" s="111"/>
      <c r="AK23" s="111"/>
      <c r="AL23" s="111"/>
      <c r="AM23" s="111"/>
      <c r="AN23" s="1201"/>
      <c r="AO23" s="419"/>
      <c r="AP23" s="419"/>
      <c r="AQ23" s="419"/>
      <c r="AR23" s="419"/>
      <c r="AS23" s="778"/>
      <c r="AT23" s="1197"/>
      <c r="AU23" s="1197"/>
      <c r="AV23" s="1197"/>
      <c r="AW23" s="1197"/>
      <c r="AX23" s="778"/>
      <c r="AY23" s="122"/>
      <c r="AZ23" s="122"/>
      <c r="BA23" s="122"/>
      <c r="BB23" s="122"/>
      <c r="BC23" s="1210">
        <f>SUM(AY23:BB23)</f>
        <v>0</v>
      </c>
      <c r="BD23" s="122"/>
      <c r="BE23" s="122"/>
      <c r="BF23" s="122"/>
      <c r="BG23" s="122"/>
      <c r="BH23" s="1210">
        <f>SUM(BD23:BG23)</f>
        <v>0</v>
      </c>
      <c r="BI23" s="1202">
        <f t="shared" si="1"/>
        <v>0</v>
      </c>
      <c r="BJ23" s="1365"/>
    </row>
    <row r="24" spans="1:63" ht="21" customHeight="1" x14ac:dyDescent="0.35">
      <c r="A24" s="189" t="s">
        <v>96</v>
      </c>
      <c r="B24" s="194"/>
      <c r="C24" s="189" t="s">
        <v>25</v>
      </c>
      <c r="D24" s="189" t="s">
        <v>25</v>
      </c>
      <c r="E24" s="419"/>
      <c r="F24" s="419"/>
      <c r="G24" s="419"/>
      <c r="H24" s="419"/>
      <c r="I24" s="1166"/>
      <c r="J24" s="1203"/>
      <c r="K24" s="1203"/>
      <c r="L24" s="1203"/>
      <c r="M24" s="1203"/>
      <c r="N24" s="1166"/>
      <c r="O24" s="422"/>
      <c r="P24" s="422"/>
      <c r="Q24" s="422"/>
      <c r="R24" s="422"/>
      <c r="S24" s="422"/>
      <c r="T24" s="422"/>
      <c r="U24" s="965"/>
      <c r="V24" s="122"/>
      <c r="W24" s="122"/>
      <c r="X24" s="122"/>
      <c r="Y24" s="122"/>
      <c r="Z24" s="1204"/>
      <c r="AA24" s="1181"/>
      <c r="AB24" s="1181"/>
      <c r="AC24" s="1181"/>
      <c r="AD24" s="1181"/>
      <c r="AE24" s="1205"/>
      <c r="AF24" s="1130">
        <v>3</v>
      </c>
      <c r="AG24" s="1130">
        <v>3</v>
      </c>
      <c r="AH24" s="1130">
        <v>2</v>
      </c>
      <c r="AI24" s="734">
        <f>SUM(AF24:AH24)</f>
        <v>8</v>
      </c>
      <c r="AJ24" s="111"/>
      <c r="AK24" s="111"/>
      <c r="AL24" s="111">
        <v>2</v>
      </c>
      <c r="AM24" s="111">
        <v>6</v>
      </c>
      <c r="AN24" s="1201">
        <f>SUM(AJ24:AM24)</f>
        <v>8</v>
      </c>
      <c r="AO24" s="419"/>
      <c r="AP24" s="419"/>
      <c r="AQ24" s="419"/>
      <c r="AR24" s="419"/>
      <c r="AS24" s="778"/>
      <c r="AT24" s="1197"/>
      <c r="AU24" s="1197"/>
      <c r="AV24" s="1197"/>
      <c r="AW24" s="1197"/>
      <c r="AX24" s="778"/>
      <c r="AY24" s="122"/>
      <c r="AZ24" s="122"/>
      <c r="BA24" s="122"/>
      <c r="BB24" s="122"/>
      <c r="BC24" s="1210"/>
      <c r="BD24" s="122"/>
      <c r="BE24" s="122"/>
      <c r="BF24" s="122"/>
      <c r="BG24" s="122"/>
      <c r="BH24" s="1210"/>
      <c r="BI24" s="1202">
        <f t="shared" si="1"/>
        <v>16</v>
      </c>
      <c r="BJ24" s="1365"/>
      <c r="BK24" s="1363" t="s">
        <v>624</v>
      </c>
    </row>
    <row r="25" spans="1:63" ht="21" customHeight="1" x14ac:dyDescent="0.35">
      <c r="A25" s="187" t="s">
        <v>45</v>
      </c>
      <c r="B25" s="190"/>
      <c r="C25" s="187" t="s">
        <v>46</v>
      </c>
      <c r="D25" s="187" t="s">
        <v>46</v>
      </c>
      <c r="E25" s="419"/>
      <c r="F25" s="419"/>
      <c r="G25" s="419"/>
      <c r="H25" s="419"/>
      <c r="I25" s="949"/>
      <c r="J25" s="1211"/>
      <c r="K25" s="1211"/>
      <c r="L25" s="1211"/>
      <c r="M25" s="1211"/>
      <c r="N25" s="949"/>
      <c r="O25" s="422"/>
      <c r="P25" s="422"/>
      <c r="Q25" s="422"/>
      <c r="R25" s="422"/>
      <c r="S25" s="422"/>
      <c r="T25" s="422"/>
      <c r="U25" s="965"/>
      <c r="V25" s="122"/>
      <c r="W25" s="122">
        <v>7</v>
      </c>
      <c r="X25" s="122">
        <v>4</v>
      </c>
      <c r="Y25" s="122">
        <v>2</v>
      </c>
      <c r="Z25" s="734">
        <f>SUM(V25:Y25)</f>
        <v>13</v>
      </c>
      <c r="AA25" s="1181"/>
      <c r="AB25" s="122">
        <v>7</v>
      </c>
      <c r="AC25" s="122">
        <v>6</v>
      </c>
      <c r="AD25" s="122">
        <v>3</v>
      </c>
      <c r="AE25" s="734">
        <f>SUM(AA25:AD25)</f>
        <v>16</v>
      </c>
      <c r="AF25" s="1200"/>
      <c r="AG25" s="1200"/>
      <c r="AH25" s="1200"/>
      <c r="AI25" s="734"/>
      <c r="AJ25" s="111"/>
      <c r="AK25" s="111"/>
      <c r="AL25" s="111"/>
      <c r="AM25" s="111">
        <v>5</v>
      </c>
      <c r="AN25" s="1201"/>
      <c r="AO25" s="419"/>
      <c r="AP25" s="419"/>
      <c r="AQ25" s="419"/>
      <c r="AR25" s="419"/>
      <c r="AS25" s="778"/>
      <c r="AT25" s="1197"/>
      <c r="AU25" s="1197"/>
      <c r="AV25" s="1197"/>
      <c r="AW25" s="1197"/>
      <c r="AX25" s="778"/>
      <c r="AY25" s="122">
        <v>5</v>
      </c>
      <c r="AZ25" s="122"/>
      <c r="BA25" s="122">
        <v>6</v>
      </c>
      <c r="BB25" s="122"/>
      <c r="BC25" s="1210">
        <f>SUM(AY25:BB25)</f>
        <v>11</v>
      </c>
      <c r="BD25" s="122">
        <v>7</v>
      </c>
      <c r="BE25" s="122"/>
      <c r="BF25" s="122">
        <v>7</v>
      </c>
      <c r="BG25" s="122"/>
      <c r="BH25" s="1210">
        <f>SUM(BD25:BG25)</f>
        <v>14</v>
      </c>
      <c r="BI25" s="1202">
        <f t="shared" si="1"/>
        <v>54</v>
      </c>
      <c r="BJ25" s="1041">
        <v>4</v>
      </c>
    </row>
    <row r="26" spans="1:63" ht="21" customHeight="1" x14ac:dyDescent="0.35">
      <c r="A26" s="148" t="s">
        <v>703</v>
      </c>
      <c r="B26" s="149">
        <v>4052</v>
      </c>
      <c r="C26" s="103" t="s">
        <v>704</v>
      </c>
      <c r="D26" s="187"/>
      <c r="E26" s="419"/>
      <c r="F26" s="419"/>
      <c r="G26" s="419"/>
      <c r="H26" s="419"/>
      <c r="I26" s="949"/>
      <c r="J26" s="1211"/>
      <c r="K26" s="1211"/>
      <c r="L26" s="1211"/>
      <c r="M26" s="1211"/>
      <c r="N26" s="949"/>
      <c r="O26" s="422">
        <v>4</v>
      </c>
      <c r="P26" s="422"/>
      <c r="Q26" s="422">
        <v>4</v>
      </c>
      <c r="R26" s="422">
        <v>5</v>
      </c>
      <c r="S26" s="422"/>
      <c r="T26" s="422"/>
      <c r="U26" s="965">
        <f>SUM(O26:T26)</f>
        <v>13</v>
      </c>
      <c r="V26" s="122"/>
      <c r="W26" s="122"/>
      <c r="X26" s="122"/>
      <c r="Y26" s="122"/>
      <c r="Z26" s="734"/>
      <c r="AA26" s="1181"/>
      <c r="AB26" s="122"/>
      <c r="AC26" s="122"/>
      <c r="AD26" s="122"/>
      <c r="AE26" s="734"/>
      <c r="AF26" s="1200"/>
      <c r="AG26" s="1200"/>
      <c r="AH26" s="1200"/>
      <c r="AI26" s="734"/>
      <c r="AJ26" s="111"/>
      <c r="AK26" s="111"/>
      <c r="AL26" s="111"/>
      <c r="AM26" s="111"/>
      <c r="AN26" s="1201">
        <f>SUM(AJ26:AM26)</f>
        <v>0</v>
      </c>
      <c r="AO26" s="419"/>
      <c r="AP26" s="419"/>
      <c r="AQ26" s="419"/>
      <c r="AR26" s="419"/>
      <c r="AS26" s="778"/>
      <c r="AT26" s="1197"/>
      <c r="AU26" s="1197"/>
      <c r="AV26" s="1197"/>
      <c r="AW26" s="1197"/>
      <c r="AX26" s="778"/>
      <c r="AY26" s="122"/>
      <c r="AZ26" s="122"/>
      <c r="BA26" s="122"/>
      <c r="BB26" s="122"/>
      <c r="BC26" s="1210"/>
      <c r="BD26" s="122"/>
      <c r="BE26" s="122"/>
      <c r="BF26" s="122"/>
      <c r="BG26" s="122"/>
      <c r="BH26" s="1210"/>
      <c r="BI26" s="1202"/>
      <c r="BJ26" s="1041"/>
    </row>
    <row r="27" spans="1:63" ht="21" customHeight="1" x14ac:dyDescent="0.35">
      <c r="A27" s="148" t="s">
        <v>560</v>
      </c>
      <c r="B27" s="149">
        <v>2999</v>
      </c>
      <c r="C27" s="103" t="s">
        <v>562</v>
      </c>
      <c r="D27" s="187" t="s">
        <v>562</v>
      </c>
      <c r="E27" s="419"/>
      <c r="F27" s="419"/>
      <c r="G27" s="419"/>
      <c r="H27" s="419"/>
      <c r="I27" s="949"/>
      <c r="J27" s="1211"/>
      <c r="K27" s="1211"/>
      <c r="L27" s="1211"/>
      <c r="M27" s="1211"/>
      <c r="N27" s="949"/>
      <c r="O27" s="422"/>
      <c r="P27" s="422"/>
      <c r="Q27" s="422"/>
      <c r="R27" s="422"/>
      <c r="S27" s="422"/>
      <c r="T27" s="422"/>
      <c r="U27" s="965"/>
      <c r="V27" s="122"/>
      <c r="W27" s="122"/>
      <c r="X27" s="122"/>
      <c r="Y27" s="122"/>
      <c r="Z27" s="734"/>
      <c r="AA27" s="1181"/>
      <c r="AB27" s="122"/>
      <c r="AC27" s="122"/>
      <c r="AD27" s="122"/>
      <c r="AE27" s="734"/>
      <c r="AF27" s="1200"/>
      <c r="AG27" s="1200"/>
      <c r="AH27" s="1200"/>
      <c r="AI27" s="734"/>
      <c r="AJ27" s="111"/>
      <c r="AK27" s="111"/>
      <c r="AL27" s="111"/>
      <c r="AM27" s="111"/>
      <c r="AN27" s="1201"/>
      <c r="AO27" s="419"/>
      <c r="AP27" s="419"/>
      <c r="AQ27" s="419"/>
      <c r="AR27" s="419"/>
      <c r="AS27" s="778"/>
      <c r="AT27" s="1197"/>
      <c r="AU27" s="1197"/>
      <c r="AV27" s="1197"/>
      <c r="AW27" s="1197"/>
      <c r="AX27" s="778"/>
      <c r="AY27" s="122">
        <v>7</v>
      </c>
      <c r="AZ27" s="122"/>
      <c r="BA27" s="122">
        <v>3</v>
      </c>
      <c r="BB27" s="122">
        <v>3</v>
      </c>
      <c r="BC27" s="1210">
        <f>SUM(AY27:BB27)</f>
        <v>13</v>
      </c>
      <c r="BD27" s="122">
        <v>5</v>
      </c>
      <c r="BE27" s="122"/>
      <c r="BF27" s="122">
        <v>3</v>
      </c>
      <c r="BG27" s="122">
        <v>2</v>
      </c>
      <c r="BH27" s="1210">
        <f>SUM(BD27:BG27)</f>
        <v>10</v>
      </c>
      <c r="BI27" s="1202">
        <f t="shared" si="1"/>
        <v>23</v>
      </c>
      <c r="BJ27" s="1041"/>
      <c r="BK27" s="1363" t="s">
        <v>624</v>
      </c>
    </row>
    <row r="28" spans="1:63" ht="21" customHeight="1" x14ac:dyDescent="0.35">
      <c r="A28" s="148" t="s">
        <v>740</v>
      </c>
      <c r="B28" s="149"/>
      <c r="C28" s="103" t="s">
        <v>733</v>
      </c>
      <c r="D28" s="187" t="s">
        <v>733</v>
      </c>
      <c r="E28" s="419"/>
      <c r="F28" s="419"/>
      <c r="G28" s="419"/>
      <c r="H28" s="419"/>
      <c r="I28" s="949"/>
      <c r="J28" s="1211"/>
      <c r="K28" s="1211"/>
      <c r="L28" s="1211"/>
      <c r="M28" s="1211"/>
      <c r="N28" s="949"/>
      <c r="O28" s="422"/>
      <c r="P28" s="422"/>
      <c r="Q28" s="422"/>
      <c r="R28" s="422"/>
      <c r="S28" s="422"/>
      <c r="T28" s="422"/>
      <c r="U28" s="965"/>
      <c r="V28" s="122"/>
      <c r="W28" s="122"/>
      <c r="X28" s="122"/>
      <c r="Y28" s="122"/>
      <c r="Z28" s="734"/>
      <c r="AA28" s="1181"/>
      <c r="AB28" s="122"/>
      <c r="AC28" s="122"/>
      <c r="AD28" s="122"/>
      <c r="AE28" s="734"/>
      <c r="AF28" s="1200"/>
      <c r="AG28" s="1200"/>
      <c r="AH28" s="1200"/>
      <c r="AI28" s="734"/>
      <c r="AJ28" s="111"/>
      <c r="AK28" s="111"/>
      <c r="AL28" s="111"/>
      <c r="AM28" s="111"/>
      <c r="AN28" s="1201"/>
      <c r="AO28" s="419"/>
      <c r="AP28" s="419"/>
      <c r="AQ28" s="419"/>
      <c r="AR28" s="419"/>
      <c r="AS28" s="778"/>
      <c r="AT28" s="1197"/>
      <c r="AU28" s="1197"/>
      <c r="AV28" s="1197"/>
      <c r="AW28" s="1197"/>
      <c r="AX28" s="778"/>
      <c r="AY28" s="122">
        <v>4</v>
      </c>
      <c r="AZ28" s="122">
        <v>3</v>
      </c>
      <c r="BA28" s="122">
        <v>5</v>
      </c>
      <c r="BB28" s="122">
        <v>5</v>
      </c>
      <c r="BC28" s="1210">
        <f>SUM(AY28:BB28)</f>
        <v>17</v>
      </c>
      <c r="BD28" s="122">
        <v>4</v>
      </c>
      <c r="BE28" s="122">
        <v>4</v>
      </c>
      <c r="BF28" s="122">
        <v>5</v>
      </c>
      <c r="BG28" s="122">
        <v>5</v>
      </c>
      <c r="BH28" s="1210">
        <f>SUM(BD28:BG28)</f>
        <v>18</v>
      </c>
      <c r="BI28" s="1202">
        <f t="shared" si="1"/>
        <v>35</v>
      </c>
      <c r="BJ28" s="1041">
        <v>6</v>
      </c>
    </row>
    <row r="29" spans="1:63" ht="21" customHeight="1" x14ac:dyDescent="0.35">
      <c r="A29" s="187" t="s">
        <v>677</v>
      </c>
      <c r="B29" s="190"/>
      <c r="C29" s="187"/>
      <c r="D29" s="187"/>
      <c r="E29" s="419"/>
      <c r="F29" s="419"/>
      <c r="G29" s="419"/>
      <c r="H29" s="419"/>
      <c r="I29" s="949"/>
      <c r="J29" s="1211"/>
      <c r="K29" s="1211"/>
      <c r="L29" s="1211"/>
      <c r="M29" s="1211"/>
      <c r="N29" s="949"/>
      <c r="O29" s="422"/>
      <c r="P29" s="422"/>
      <c r="Q29" s="422"/>
      <c r="R29" s="422"/>
      <c r="S29" s="422"/>
      <c r="T29" s="422"/>
      <c r="U29" s="965"/>
      <c r="V29" s="122"/>
      <c r="W29" s="122">
        <v>4</v>
      </c>
      <c r="X29" s="122"/>
      <c r="Y29" s="122"/>
      <c r="Z29" s="1204">
        <f>SUM(V29:Y29)</f>
        <v>4</v>
      </c>
      <c r="AA29" s="1181"/>
      <c r="AB29" s="122">
        <v>3</v>
      </c>
      <c r="AC29" s="1181"/>
      <c r="AD29" s="1181"/>
      <c r="AE29" s="734">
        <f>SUM(AA29:AD29)</f>
        <v>3</v>
      </c>
      <c r="AF29" s="1200"/>
      <c r="AG29" s="1200"/>
      <c r="AH29" s="1200"/>
      <c r="AI29" s="734"/>
      <c r="AJ29" s="111"/>
      <c r="AK29" s="111"/>
      <c r="AL29" s="111"/>
      <c r="AM29" s="111"/>
      <c r="AN29" s="1201"/>
      <c r="AO29" s="419"/>
      <c r="AP29" s="419"/>
      <c r="AQ29" s="419"/>
      <c r="AR29" s="419"/>
      <c r="AS29" s="778"/>
      <c r="AT29" s="1197"/>
      <c r="AU29" s="1197"/>
      <c r="AV29" s="1197"/>
      <c r="AW29" s="1197"/>
      <c r="AX29" s="778"/>
      <c r="AY29" s="122"/>
      <c r="AZ29" s="122"/>
      <c r="BA29" s="122"/>
      <c r="BB29" s="122"/>
      <c r="BC29" s="1210"/>
      <c r="BD29" s="122"/>
      <c r="BE29" s="122"/>
      <c r="BF29" s="122"/>
      <c r="BG29" s="122"/>
      <c r="BH29" s="1210"/>
      <c r="BI29" s="1202">
        <f t="shared" si="1"/>
        <v>7</v>
      </c>
      <c r="BJ29" s="1365"/>
      <c r="BK29" s="1363" t="s">
        <v>624</v>
      </c>
    </row>
    <row r="30" spans="1:63" ht="21" customHeight="1" x14ac:dyDescent="0.35">
      <c r="A30" s="187" t="s">
        <v>678</v>
      </c>
      <c r="B30" s="190"/>
      <c r="C30" s="187"/>
      <c r="D30" s="187"/>
      <c r="E30" s="419"/>
      <c r="F30" s="419"/>
      <c r="G30" s="419"/>
      <c r="H30" s="419"/>
      <c r="I30" s="949"/>
      <c r="J30" s="1211"/>
      <c r="K30" s="1211"/>
      <c r="L30" s="1211"/>
      <c r="M30" s="1211"/>
      <c r="N30" s="949"/>
      <c r="O30" s="422"/>
      <c r="P30" s="422"/>
      <c r="Q30" s="422">
        <v>13</v>
      </c>
      <c r="R30" s="422"/>
      <c r="S30" s="422"/>
      <c r="T30" s="422"/>
      <c r="U30" s="965">
        <f>SUM(O30:T30)</f>
        <v>13</v>
      </c>
      <c r="V30" s="122"/>
      <c r="W30" s="122">
        <v>5</v>
      </c>
      <c r="X30" s="122"/>
      <c r="Y30" s="122"/>
      <c r="Z30" s="1204">
        <f>SUM(V30:Y30)</f>
        <v>5</v>
      </c>
      <c r="AA30" s="1181"/>
      <c r="AB30" s="122">
        <v>5</v>
      </c>
      <c r="AC30" s="1181"/>
      <c r="AD30" s="1181"/>
      <c r="AE30" s="734">
        <f>SUM(AA30:AD30)</f>
        <v>5</v>
      </c>
      <c r="AF30" s="1200"/>
      <c r="AG30" s="1200"/>
      <c r="AH30" s="1200"/>
      <c r="AI30" s="734"/>
      <c r="AJ30" s="111"/>
      <c r="AK30" s="111"/>
      <c r="AL30" s="111"/>
      <c r="AM30" s="111"/>
      <c r="AN30" s="1201"/>
      <c r="AO30" s="419"/>
      <c r="AP30" s="419"/>
      <c r="AQ30" s="419"/>
      <c r="AR30" s="419"/>
      <c r="AS30" s="778"/>
      <c r="AT30" s="1197"/>
      <c r="AU30" s="1197"/>
      <c r="AV30" s="1197"/>
      <c r="AW30" s="1197"/>
      <c r="AX30" s="778"/>
      <c r="AY30" s="122"/>
      <c r="AZ30" s="122"/>
      <c r="BA30" s="122"/>
      <c r="BB30" s="122"/>
      <c r="BC30" s="1210"/>
      <c r="BD30" s="122"/>
      <c r="BE30" s="122"/>
      <c r="BF30" s="122"/>
      <c r="BG30" s="122"/>
      <c r="BH30" s="1210"/>
      <c r="BI30" s="1202">
        <f t="shared" si="1"/>
        <v>23</v>
      </c>
      <c r="BJ30" s="1365"/>
      <c r="BK30" s="1363" t="s">
        <v>624</v>
      </c>
    </row>
    <row r="31" spans="1:63" ht="21" customHeight="1" x14ac:dyDescent="0.35">
      <c r="E31" s="49"/>
      <c r="F31" s="49"/>
      <c r="G31" s="49"/>
      <c r="H31" s="49"/>
      <c r="I31" s="538"/>
      <c r="J31" s="538"/>
      <c r="K31" s="538"/>
      <c r="L31" s="538"/>
      <c r="M31" s="538"/>
      <c r="N31" s="538"/>
      <c r="O31" s="67"/>
      <c r="P31" s="67"/>
      <c r="Q31" s="67"/>
      <c r="R31" s="67"/>
      <c r="S31" s="67"/>
      <c r="T31" s="67"/>
      <c r="U31" s="550"/>
      <c r="V31" s="67"/>
      <c r="W31" s="67"/>
      <c r="X31" s="67"/>
      <c r="Y31" s="67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67"/>
      <c r="AK31" s="67"/>
      <c r="AL31" s="67"/>
      <c r="AM31" s="67"/>
      <c r="AN31" s="550"/>
      <c r="AO31" s="67"/>
      <c r="AP31" s="67"/>
      <c r="AQ31" s="67"/>
      <c r="AR31" s="67"/>
      <c r="AS31" s="550"/>
      <c r="AT31" s="550"/>
      <c r="AU31" s="550"/>
      <c r="AV31" s="550"/>
      <c r="AW31" s="550"/>
      <c r="AX31" s="550"/>
      <c r="AY31" s="68"/>
      <c r="AZ31" s="68"/>
      <c r="BA31" s="68"/>
      <c r="BB31" s="68"/>
      <c r="BC31" s="548"/>
      <c r="BD31" s="548"/>
      <c r="BE31" s="548"/>
      <c r="BF31" s="548"/>
      <c r="BG31" s="548"/>
      <c r="BH31" s="548"/>
      <c r="BI31" s="66"/>
    </row>
    <row r="32" spans="1:63" ht="21" customHeight="1" x14ac:dyDescent="0.35">
      <c r="A32" s="47" t="s">
        <v>360</v>
      </c>
      <c r="E32" s="49"/>
      <c r="F32" s="49"/>
      <c r="G32" s="49"/>
      <c r="H32" s="49"/>
      <c r="I32" s="538"/>
      <c r="J32" s="538"/>
      <c r="K32" s="538"/>
      <c r="L32" s="538"/>
      <c r="M32" s="538"/>
      <c r="N32" s="538"/>
      <c r="O32" s="67"/>
      <c r="P32" s="67"/>
      <c r="Q32" s="67"/>
      <c r="R32" s="67"/>
      <c r="S32" s="67"/>
      <c r="T32" s="67"/>
      <c r="U32" s="550"/>
      <c r="V32" s="67"/>
      <c r="W32" s="67"/>
      <c r="X32" s="67"/>
      <c r="Y32" s="67"/>
      <c r="Z32" s="550"/>
      <c r="AA32" s="550"/>
      <c r="AB32" s="550"/>
      <c r="AC32" s="550"/>
      <c r="AD32" s="550"/>
      <c r="AE32" s="550"/>
      <c r="AF32" s="550"/>
      <c r="AG32" s="550"/>
      <c r="AH32" s="550"/>
      <c r="AI32" s="550"/>
      <c r="AJ32" s="67"/>
      <c r="AK32" s="67"/>
      <c r="AL32" s="67"/>
      <c r="AM32" s="67"/>
      <c r="AN32" s="550"/>
      <c r="AO32" s="67"/>
      <c r="AP32" s="67"/>
      <c r="AQ32" s="67"/>
      <c r="AR32" s="67"/>
      <c r="AS32" s="550"/>
      <c r="AT32" s="550"/>
      <c r="AU32" s="550"/>
      <c r="AV32" s="550"/>
      <c r="AW32" s="550"/>
      <c r="AX32" s="550"/>
      <c r="AY32" s="68"/>
      <c r="AZ32" s="68"/>
      <c r="BA32" s="68"/>
      <c r="BB32" s="68"/>
      <c r="BC32" s="548"/>
      <c r="BD32" s="548"/>
      <c r="BE32" s="548"/>
      <c r="BF32" s="548"/>
      <c r="BG32" s="548"/>
      <c r="BH32" s="548"/>
      <c r="BI32" s="66"/>
    </row>
    <row r="33" spans="1:61" ht="21" customHeight="1" x14ac:dyDescent="0.35">
      <c r="A33" s="50" t="s">
        <v>400</v>
      </c>
      <c r="E33" s="49"/>
      <c r="F33" s="49"/>
      <c r="G33" s="49"/>
      <c r="H33" s="49"/>
      <c r="I33" s="538"/>
      <c r="J33" s="538"/>
      <c r="K33" s="538"/>
      <c r="L33" s="538"/>
      <c r="M33" s="538"/>
      <c r="N33" s="538"/>
      <c r="O33" s="67"/>
      <c r="P33" s="67"/>
      <c r="Q33" s="67"/>
      <c r="R33" s="67"/>
      <c r="S33" s="67"/>
      <c r="T33" s="67"/>
      <c r="U33" s="550"/>
      <c r="V33" s="67"/>
      <c r="W33" s="67"/>
      <c r="X33" s="67"/>
      <c r="Y33" s="67"/>
      <c r="Z33" s="550"/>
      <c r="AA33" s="550"/>
      <c r="AB33" s="550"/>
      <c r="AC33" s="550"/>
      <c r="AD33" s="550"/>
      <c r="AE33" s="550"/>
      <c r="AF33" s="550"/>
      <c r="AG33" s="550"/>
      <c r="AH33" s="550"/>
      <c r="AI33" s="550"/>
      <c r="AJ33" s="67"/>
      <c r="AK33" s="67"/>
      <c r="AL33" s="67"/>
      <c r="AM33" s="67"/>
      <c r="AN33" s="550"/>
      <c r="AO33" s="67"/>
      <c r="AP33" s="67"/>
      <c r="AQ33" s="67"/>
      <c r="AR33" s="67"/>
      <c r="AS33" s="550"/>
      <c r="AT33" s="550"/>
      <c r="AU33" s="550"/>
      <c r="AV33" s="550"/>
      <c r="AW33" s="550"/>
      <c r="AX33" s="550"/>
      <c r="AY33" s="68"/>
      <c r="AZ33" s="68"/>
      <c r="BA33" s="68"/>
      <c r="BB33" s="68"/>
      <c r="BC33" s="548"/>
      <c r="BD33" s="548"/>
      <c r="BE33" s="548"/>
      <c r="BF33" s="548"/>
      <c r="BG33" s="548"/>
      <c r="BH33" s="548"/>
      <c r="BI33" s="66"/>
    </row>
    <row r="34" spans="1:61" ht="21" customHeight="1" x14ac:dyDescent="0.35">
      <c r="E34" s="49"/>
      <c r="F34" s="49"/>
      <c r="G34" s="49"/>
      <c r="H34" s="49"/>
      <c r="I34" s="538"/>
      <c r="J34" s="538"/>
      <c r="K34" s="538"/>
      <c r="L34" s="538"/>
      <c r="M34" s="538"/>
      <c r="N34" s="538"/>
      <c r="O34" s="67"/>
      <c r="P34" s="67"/>
      <c r="Q34" s="67"/>
      <c r="R34" s="67"/>
      <c r="S34" s="67"/>
      <c r="T34" s="67"/>
      <c r="U34" s="550"/>
      <c r="V34" s="67"/>
      <c r="W34" s="67"/>
      <c r="X34" s="67"/>
      <c r="Y34" s="67"/>
      <c r="Z34" s="550"/>
      <c r="AA34" s="550"/>
      <c r="AB34" s="550"/>
      <c r="AC34" s="550"/>
      <c r="AD34" s="550"/>
      <c r="AE34" s="550"/>
      <c r="AF34" s="550"/>
      <c r="AG34" s="550"/>
      <c r="AH34" s="550"/>
      <c r="AI34" s="550"/>
      <c r="AJ34" s="67"/>
      <c r="AK34" s="67"/>
      <c r="AL34" s="67"/>
      <c r="AM34" s="67"/>
      <c r="AN34" s="550"/>
      <c r="AO34" s="67"/>
      <c r="AP34" s="67"/>
      <c r="AQ34" s="67"/>
      <c r="AR34" s="67"/>
      <c r="AS34" s="550"/>
      <c r="AT34" s="550"/>
      <c r="AU34" s="550"/>
      <c r="AV34" s="550"/>
      <c r="AW34" s="550"/>
      <c r="AX34" s="550"/>
      <c r="AY34" s="68"/>
      <c r="AZ34" s="68"/>
      <c r="BA34" s="68"/>
      <c r="BB34" s="68"/>
      <c r="BC34" s="548"/>
      <c r="BD34" s="548"/>
      <c r="BE34" s="548"/>
      <c r="BF34" s="548"/>
      <c r="BG34" s="548"/>
      <c r="BH34" s="548"/>
      <c r="BI34" s="66"/>
    </row>
  </sheetData>
  <sortState xmlns:xlrd2="http://schemas.microsoft.com/office/spreadsheetml/2017/richdata2" ref="A5:BI23">
    <sortCondition descending="1" ref="BI5:BI23"/>
  </sortState>
  <mergeCells count="12">
    <mergeCell ref="BD3:BH3"/>
    <mergeCell ref="E1:Q1"/>
    <mergeCell ref="V3:Y3"/>
    <mergeCell ref="AJ3:AM3"/>
    <mergeCell ref="AO3:AR3"/>
    <mergeCell ref="AY3:BC3"/>
    <mergeCell ref="O3:U3"/>
    <mergeCell ref="E3:I3"/>
    <mergeCell ref="J3:N3"/>
    <mergeCell ref="AA3:AD3"/>
    <mergeCell ref="AT3:AX3"/>
    <mergeCell ref="AF3:AI3"/>
  </mergeCells>
  <phoneticPr fontId="5" type="noConversion"/>
  <pageMargins left="0.5" right="0.5" top="0.5" bottom="0.5" header="0" footer="0"/>
  <pageSetup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23"/>
  <sheetViews>
    <sheetView topLeftCell="A4" zoomScale="90" zoomScaleNormal="90" workbookViewId="0">
      <pane xSplit="1" topLeftCell="AL1" activePane="topRight" state="frozen"/>
      <selection activeCell="BS17" sqref="BS17"/>
      <selection pane="topRight" activeCell="A2" sqref="A2"/>
    </sheetView>
  </sheetViews>
  <sheetFormatPr defaultColWidth="9.109375" defaultRowHeight="15" x14ac:dyDescent="0.35"/>
  <cols>
    <col min="1" max="1" width="35.33203125" style="50" customWidth="1"/>
    <col min="2" max="2" width="7.33203125" style="50" customWidth="1"/>
    <col min="3" max="3" width="25.5546875" style="50" customWidth="1"/>
    <col min="4" max="4" width="3.109375" style="50" customWidth="1"/>
    <col min="5" max="5" width="5.88671875" style="50" customWidth="1"/>
    <col min="6" max="7" width="6" style="50" customWidth="1"/>
    <col min="8" max="16" width="6" style="537" customWidth="1"/>
    <col min="17" max="19" width="6" style="50" customWidth="1"/>
    <col min="20" max="20" width="6" style="537" customWidth="1"/>
    <col min="21" max="23" width="5.6640625" style="50" customWidth="1"/>
    <col min="24" max="24" width="5.6640625" style="537" customWidth="1"/>
    <col min="25" max="27" width="5.6640625" style="50" customWidth="1"/>
    <col min="28" max="28" width="5.6640625" style="537" customWidth="1"/>
    <col min="29" max="31" width="5.6640625" style="50" customWidth="1"/>
    <col min="32" max="36" width="5.6640625" style="537" customWidth="1"/>
    <col min="37" max="38" width="5.6640625" style="50" customWidth="1"/>
    <col min="39" max="39" width="5.6640625" style="537" customWidth="1"/>
    <col min="40" max="42" width="5.6640625" style="50" customWidth="1"/>
    <col min="43" max="47" width="5.6640625" style="537" customWidth="1"/>
    <col min="48" max="48" width="7.5546875" style="50" customWidth="1"/>
    <col min="49" max="16384" width="9.109375" style="50"/>
  </cols>
  <sheetData>
    <row r="1" spans="1:50" ht="26.4" x14ac:dyDescent="0.6">
      <c r="A1" s="355" t="s">
        <v>640</v>
      </c>
      <c r="B1" s="139"/>
      <c r="C1" s="139"/>
      <c r="D1" s="139"/>
      <c r="E1" s="139"/>
      <c r="F1" s="139"/>
      <c r="G1" s="139"/>
      <c r="H1" s="543"/>
      <c r="I1" s="543"/>
      <c r="J1" s="543"/>
      <c r="K1" s="543"/>
      <c r="L1" s="543"/>
      <c r="M1" s="543"/>
      <c r="N1" s="543"/>
      <c r="O1" s="543"/>
      <c r="P1" s="543"/>
      <c r="Q1" s="139"/>
      <c r="R1" s="139"/>
      <c r="S1" s="139"/>
      <c r="T1" s="543"/>
      <c r="U1" s="139"/>
      <c r="Y1" s="1396"/>
      <c r="Z1" s="1396"/>
      <c r="AA1" s="1396"/>
      <c r="AB1" s="1396"/>
      <c r="AC1" s="1396"/>
    </row>
    <row r="2" spans="1:50" ht="21" x14ac:dyDescent="0.4">
      <c r="A2" s="358" t="s">
        <v>224</v>
      </c>
      <c r="B2" s="140"/>
      <c r="C2" s="140"/>
      <c r="D2" s="140"/>
      <c r="E2" s="52"/>
      <c r="F2" s="52"/>
      <c r="G2" s="52"/>
      <c r="H2" s="544"/>
      <c r="I2" s="544"/>
      <c r="J2" s="544"/>
      <c r="K2" s="544"/>
      <c r="L2" s="544"/>
      <c r="M2" s="544"/>
      <c r="N2" s="544"/>
      <c r="O2" s="544"/>
      <c r="P2" s="544"/>
      <c r="Q2" s="52"/>
      <c r="R2" s="52"/>
      <c r="S2" s="52"/>
      <c r="T2" s="544"/>
      <c r="W2" s="49"/>
      <c r="X2" s="538"/>
    </row>
    <row r="3" spans="1:50" x14ac:dyDescent="0.35">
      <c r="A3" s="52"/>
      <c r="B3" s="52"/>
      <c r="C3" s="52"/>
      <c r="D3" s="52"/>
      <c r="E3" s="1429" t="s">
        <v>298</v>
      </c>
      <c r="F3" s="1430"/>
      <c r="G3" s="1430"/>
      <c r="H3" s="1431"/>
      <c r="I3" s="1429" t="s">
        <v>298</v>
      </c>
      <c r="J3" s="1430"/>
      <c r="K3" s="1430"/>
      <c r="L3" s="1431"/>
      <c r="M3" s="1486" t="s">
        <v>1</v>
      </c>
      <c r="N3" s="1487"/>
      <c r="O3" s="1487"/>
      <c r="P3" s="1488"/>
      <c r="Q3" s="1437" t="s">
        <v>254</v>
      </c>
      <c r="R3" s="1438"/>
      <c r="S3" s="1438"/>
      <c r="T3" s="1439"/>
      <c r="U3" s="1434" t="s">
        <v>254</v>
      </c>
      <c r="V3" s="1435"/>
      <c r="W3" s="1435"/>
      <c r="X3" s="1436"/>
      <c r="Y3" s="1480" t="s">
        <v>251</v>
      </c>
      <c r="Z3" s="1481"/>
      <c r="AA3" s="1481"/>
      <c r="AB3" s="1482"/>
      <c r="AC3" s="1426" t="s">
        <v>298</v>
      </c>
      <c r="AD3" s="1427"/>
      <c r="AE3" s="1427"/>
      <c r="AF3" s="1428"/>
      <c r="AG3" s="1426" t="s">
        <v>298</v>
      </c>
      <c r="AH3" s="1427"/>
      <c r="AI3" s="1427"/>
      <c r="AJ3" s="1428"/>
      <c r="AK3" s="1483" t="s">
        <v>329</v>
      </c>
      <c r="AL3" s="1484"/>
      <c r="AM3" s="1485"/>
      <c r="AN3" s="1434" t="s">
        <v>434</v>
      </c>
      <c r="AO3" s="1435"/>
      <c r="AP3" s="1435"/>
      <c r="AQ3" s="1436"/>
      <c r="AR3" s="1434" t="s">
        <v>254</v>
      </c>
      <c r="AS3" s="1435"/>
      <c r="AT3" s="1435"/>
      <c r="AU3" s="1436"/>
      <c r="AV3" s="80"/>
    </row>
    <row r="4" spans="1:50" ht="168.75" customHeight="1" x14ac:dyDescent="0.35">
      <c r="A4" s="52" t="s">
        <v>16</v>
      </c>
      <c r="B4" s="52" t="s">
        <v>17</v>
      </c>
      <c r="C4" s="52" t="s">
        <v>18</v>
      </c>
      <c r="D4" s="52"/>
      <c r="E4" s="397" t="s">
        <v>83</v>
      </c>
      <c r="F4" s="398" t="s">
        <v>60</v>
      </c>
      <c r="G4" s="398" t="s">
        <v>118</v>
      </c>
      <c r="H4" s="635" t="s">
        <v>349</v>
      </c>
      <c r="I4" s="397" t="s">
        <v>83</v>
      </c>
      <c r="J4" s="398" t="s">
        <v>60</v>
      </c>
      <c r="K4" s="398" t="s">
        <v>118</v>
      </c>
      <c r="L4" s="1004" t="s">
        <v>349</v>
      </c>
      <c r="M4" s="977" t="s">
        <v>83</v>
      </c>
      <c r="N4" s="978" t="s">
        <v>60</v>
      </c>
      <c r="O4" s="978" t="s">
        <v>216</v>
      </c>
      <c r="P4" s="635" t="s">
        <v>349</v>
      </c>
      <c r="Q4" s="376" t="s">
        <v>83</v>
      </c>
      <c r="R4" s="524" t="s">
        <v>118</v>
      </c>
      <c r="S4" s="524" t="s">
        <v>60</v>
      </c>
      <c r="T4" s="741" t="s">
        <v>349</v>
      </c>
      <c r="U4" s="117" t="s">
        <v>83</v>
      </c>
      <c r="V4" s="117" t="s">
        <v>60</v>
      </c>
      <c r="W4" s="117" t="s">
        <v>216</v>
      </c>
      <c r="X4" s="746" t="s">
        <v>349</v>
      </c>
      <c r="Y4" s="493" t="s">
        <v>83</v>
      </c>
      <c r="Z4" s="493" t="s">
        <v>118</v>
      </c>
      <c r="AA4" s="493" t="s">
        <v>60</v>
      </c>
      <c r="AB4" s="812" t="s">
        <v>349</v>
      </c>
      <c r="AC4" s="399" t="s">
        <v>83</v>
      </c>
      <c r="AD4" s="399" t="s">
        <v>118</v>
      </c>
      <c r="AE4" s="399" t="s">
        <v>60</v>
      </c>
      <c r="AF4" s="784" t="s">
        <v>349</v>
      </c>
      <c r="AG4" s="397" t="s">
        <v>103</v>
      </c>
      <c r="AH4" s="398" t="s">
        <v>118</v>
      </c>
      <c r="AI4" s="953" t="s">
        <v>60</v>
      </c>
      <c r="AJ4" s="736" t="s">
        <v>349</v>
      </c>
      <c r="AK4" s="504" t="s">
        <v>83</v>
      </c>
      <c r="AL4" s="504" t="s">
        <v>60</v>
      </c>
      <c r="AM4" s="736" t="s">
        <v>349</v>
      </c>
      <c r="AN4" s="376" t="s">
        <v>103</v>
      </c>
      <c r="AO4" s="376" t="s">
        <v>118</v>
      </c>
      <c r="AP4" s="117" t="s">
        <v>60</v>
      </c>
      <c r="AQ4" s="736" t="s">
        <v>349</v>
      </c>
      <c r="AR4" s="376" t="s">
        <v>103</v>
      </c>
      <c r="AS4" s="524" t="s">
        <v>118</v>
      </c>
      <c r="AT4" s="524" t="s">
        <v>60</v>
      </c>
      <c r="AU4" s="736" t="s">
        <v>349</v>
      </c>
      <c r="AV4" s="112" t="s">
        <v>20</v>
      </c>
    </row>
    <row r="5" spans="1:50" x14ac:dyDescent="0.35">
      <c r="A5" s="52"/>
      <c r="B5" s="52"/>
      <c r="C5" s="52"/>
      <c r="D5" s="52"/>
      <c r="E5" s="405"/>
      <c r="F5" s="406"/>
      <c r="G5" s="406"/>
      <c r="H5" s="639"/>
      <c r="I5" s="405"/>
      <c r="J5" s="406"/>
      <c r="K5" s="406"/>
      <c r="L5" s="1071"/>
      <c r="M5" s="979"/>
      <c r="N5" s="979"/>
      <c r="O5" s="979"/>
      <c r="P5" s="639"/>
      <c r="Q5" s="523"/>
      <c r="R5" s="523"/>
      <c r="S5" s="523"/>
      <c r="T5" s="747"/>
      <c r="U5" s="120"/>
      <c r="V5" s="120"/>
      <c r="W5" s="120"/>
      <c r="X5" s="731"/>
      <c r="Y5" s="277"/>
      <c r="Z5" s="277"/>
      <c r="AA5" s="277"/>
      <c r="AB5" s="752"/>
      <c r="AC5" s="396"/>
      <c r="AD5" s="396"/>
      <c r="AE5" s="396"/>
      <c r="AF5" s="783"/>
      <c r="AG5" s="955"/>
      <c r="AH5" s="955"/>
      <c r="AI5" s="955"/>
      <c r="AJ5" s="783"/>
      <c r="AK5" s="407"/>
      <c r="AL5" s="407"/>
      <c r="AM5" s="976"/>
      <c r="AN5" s="120"/>
      <c r="AO5" s="120"/>
      <c r="AP5" s="120"/>
      <c r="AQ5" s="980"/>
      <c r="AR5" s="556"/>
      <c r="AS5" s="556"/>
      <c r="AT5" s="556"/>
      <c r="AU5" s="980"/>
      <c r="AV5" s="69"/>
      <c r="AW5" s="50" t="s">
        <v>499</v>
      </c>
    </row>
    <row r="6" spans="1:50" ht="21" customHeight="1" x14ac:dyDescent="0.35">
      <c r="A6" s="51"/>
      <c r="B6" s="58"/>
      <c r="C6" s="51"/>
      <c r="D6" s="51"/>
      <c r="E6" s="419"/>
      <c r="F6" s="1183"/>
      <c r="G6" s="1183"/>
      <c r="H6" s="1184">
        <f>SUM(E6:G6)</f>
        <v>0</v>
      </c>
      <c r="I6" s="414"/>
      <c r="J6" s="1183"/>
      <c r="K6" s="1183"/>
      <c r="L6" s="1185">
        <v>0</v>
      </c>
      <c r="M6" s="1186"/>
      <c r="N6" s="1186"/>
      <c r="O6" s="1186"/>
      <c r="P6" s="1184">
        <f>SUM(M6:O6)</f>
        <v>0</v>
      </c>
      <c r="Q6" s="727"/>
      <c r="R6" s="1187"/>
      <c r="S6" s="1187"/>
      <c r="T6" s="1188"/>
      <c r="U6" s="122"/>
      <c r="V6" s="122"/>
      <c r="W6" s="122"/>
      <c r="X6" s="734"/>
      <c r="Y6" s="111"/>
      <c r="Z6" s="111"/>
      <c r="AA6" s="206"/>
      <c r="AB6" s="654">
        <f>SUM(Y6:AA6)</f>
        <v>0</v>
      </c>
      <c r="AC6" s="419"/>
      <c r="AD6" s="419"/>
      <c r="AE6" s="419"/>
      <c r="AF6" s="778">
        <f>SUM(AC6:AE6)</f>
        <v>0</v>
      </c>
      <c r="AG6" s="459"/>
      <c r="AH6" s="459"/>
      <c r="AI6" s="459"/>
      <c r="AJ6" s="778">
        <f>SUM(AG6:AI6)</f>
        <v>0</v>
      </c>
      <c r="AK6" s="427"/>
      <c r="AL6" s="427"/>
      <c r="AM6" s="1189"/>
      <c r="AN6" s="122"/>
      <c r="AO6" s="122"/>
      <c r="AP6" s="122"/>
      <c r="AQ6" s="1190"/>
      <c r="AR6" s="1181"/>
      <c r="AS6" s="1181"/>
      <c r="AT6" s="1181"/>
      <c r="AU6" s="1190"/>
      <c r="AV6" s="79">
        <f t="shared" ref="AV6:AV7" si="0">SUM(H6,L6,T6,X6,AB6,AF6,AJ6,AM6,AQ6,AU6,P6)</f>
        <v>0</v>
      </c>
      <c r="AW6" s="1041"/>
      <c r="AX6" s="213"/>
    </row>
    <row r="7" spans="1:50" ht="21" customHeight="1" x14ac:dyDescent="0.35">
      <c r="A7" s="51" t="s">
        <v>581</v>
      </c>
      <c r="B7" s="58">
        <v>3161</v>
      </c>
      <c r="C7" s="51" t="s">
        <v>383</v>
      </c>
      <c r="D7" s="64"/>
      <c r="E7" s="415"/>
      <c r="F7" s="508"/>
      <c r="G7" s="508"/>
      <c r="H7" s="1173">
        <f>SUM(E7:G7)</f>
        <v>0</v>
      </c>
      <c r="I7" s="415"/>
      <c r="J7" s="508"/>
      <c r="K7" s="508"/>
      <c r="L7" s="1191">
        <f>SUM(I7:K7)</f>
        <v>0</v>
      </c>
      <c r="M7" s="1192">
        <v>6</v>
      </c>
      <c r="N7" s="1192"/>
      <c r="O7" s="1192">
        <v>3</v>
      </c>
      <c r="P7" s="1173">
        <f>SUM(M7:O7)</f>
        <v>9</v>
      </c>
      <c r="Q7" s="180"/>
      <c r="R7" s="1193"/>
      <c r="S7" s="1193"/>
      <c r="T7" s="1194">
        <f>SUM(Q7:S7)</f>
        <v>0</v>
      </c>
      <c r="U7" s="122"/>
      <c r="V7" s="122"/>
      <c r="W7" s="122"/>
      <c r="X7" s="734">
        <f>SUM(U7:W7)</f>
        <v>0</v>
      </c>
      <c r="Y7" s="111"/>
      <c r="Z7" s="111"/>
      <c r="AA7" s="111"/>
      <c r="AB7" s="949">
        <f>SUM(Y7:AA7)</f>
        <v>0</v>
      </c>
      <c r="AC7" s="419">
        <v>1</v>
      </c>
      <c r="AD7" s="419">
        <v>1</v>
      </c>
      <c r="AE7" s="419"/>
      <c r="AF7" s="778">
        <f>SUM(AC7:AE7)</f>
        <v>2</v>
      </c>
      <c r="AG7" s="419">
        <v>1</v>
      </c>
      <c r="AH7" s="459">
        <v>1</v>
      </c>
      <c r="AI7" s="459"/>
      <c r="AJ7" s="778">
        <f>SUM(AG7:AI7)</f>
        <v>2</v>
      </c>
      <c r="AK7" s="427"/>
      <c r="AL7" s="427"/>
      <c r="AM7" s="1189"/>
      <c r="AN7" s="122"/>
      <c r="AO7" s="122"/>
      <c r="AP7" s="122"/>
      <c r="AQ7" s="951">
        <f>SUM(AN7:AP7)</f>
        <v>0</v>
      </c>
      <c r="AR7" s="625"/>
      <c r="AS7" s="625"/>
      <c r="AT7" s="625"/>
      <c r="AU7" s="951">
        <f>SUM(AR7:AT7)</f>
        <v>0</v>
      </c>
      <c r="AV7" s="79">
        <f t="shared" si="0"/>
        <v>13</v>
      </c>
      <c r="AW7" s="1041">
        <v>3</v>
      </c>
    </row>
    <row r="8" spans="1:50" ht="21" customHeight="1" x14ac:dyDescent="0.35">
      <c r="A8" s="51" t="s">
        <v>268</v>
      </c>
      <c r="B8" s="211">
        <v>4004</v>
      </c>
      <c r="C8" s="91" t="s">
        <v>269</v>
      </c>
      <c r="D8" s="82"/>
      <c r="E8" s="415">
        <v>2</v>
      </c>
      <c r="F8" s="508">
        <v>6</v>
      </c>
      <c r="G8" s="508">
        <v>2</v>
      </c>
      <c r="H8" s="1164">
        <f>SUM(E8:G8)</f>
        <v>10</v>
      </c>
      <c r="I8" s="415">
        <v>1</v>
      </c>
      <c r="J8" s="508">
        <v>6</v>
      </c>
      <c r="K8" s="508">
        <v>1</v>
      </c>
      <c r="L8" s="1195">
        <f>SUM(I8:K8)</f>
        <v>8</v>
      </c>
      <c r="M8" s="1192">
        <v>4</v>
      </c>
      <c r="N8" s="1192">
        <v>2</v>
      </c>
      <c r="O8" s="1192">
        <v>5</v>
      </c>
      <c r="P8" s="1164">
        <f>SUM(M8:O8)</f>
        <v>11</v>
      </c>
      <c r="Q8" s="180"/>
      <c r="R8" s="1193"/>
      <c r="S8" s="1193"/>
      <c r="T8" s="1194">
        <f>SUM(Q8:S8)</f>
        <v>0</v>
      </c>
      <c r="U8" s="122"/>
      <c r="V8" s="122"/>
      <c r="W8" s="122"/>
      <c r="X8" s="734">
        <f>SUM(U8:W8)</f>
        <v>0</v>
      </c>
      <c r="Y8" s="111"/>
      <c r="Z8" s="111"/>
      <c r="AA8" s="111"/>
      <c r="AB8" s="949"/>
      <c r="AC8" s="419"/>
      <c r="AD8" s="419"/>
      <c r="AE8" s="419"/>
      <c r="AF8" s="778">
        <f>SUM(AC8:AE8)</f>
        <v>0</v>
      </c>
      <c r="AG8" s="459"/>
      <c r="AH8" s="459"/>
      <c r="AI8" s="459"/>
      <c r="AJ8" s="778"/>
      <c r="AK8" s="427"/>
      <c r="AL8" s="427"/>
      <c r="AM8" s="905"/>
      <c r="AN8" s="122"/>
      <c r="AO8" s="122"/>
      <c r="AP8" s="122"/>
      <c r="AQ8" s="1196"/>
      <c r="AR8" s="625"/>
      <c r="AS8" s="625"/>
      <c r="AT8" s="625"/>
      <c r="AU8" s="1196"/>
      <c r="AV8" s="79">
        <f>SUM(H8,L8,T8,X8,AB8,AF8,AJ8,AM8,AQ8,AU8,P8)</f>
        <v>29</v>
      </c>
      <c r="AW8" s="855">
        <v>1</v>
      </c>
    </row>
    <row r="9" spans="1:50" ht="21" customHeight="1" x14ac:dyDescent="0.35">
      <c r="A9" s="51" t="s">
        <v>542</v>
      </c>
      <c r="B9" s="96">
        <v>4093</v>
      </c>
      <c r="C9" s="56" t="s">
        <v>99</v>
      </c>
      <c r="D9" s="64"/>
      <c r="E9" s="415"/>
      <c r="F9" s="508"/>
      <c r="G9" s="508"/>
      <c r="H9" s="1164">
        <f>SUM(E9:G9)</f>
        <v>0</v>
      </c>
      <c r="I9" s="415"/>
      <c r="J9" s="508"/>
      <c r="K9" s="508"/>
      <c r="L9" s="1195">
        <v>0</v>
      </c>
      <c r="M9" s="1192"/>
      <c r="N9" s="1192"/>
      <c r="O9" s="1192"/>
      <c r="P9" s="1164"/>
      <c r="Q9" s="180"/>
      <c r="R9" s="1193"/>
      <c r="S9" s="1193"/>
      <c r="T9" s="1194"/>
      <c r="U9" s="122"/>
      <c r="V9" s="122"/>
      <c r="W9" s="122"/>
      <c r="X9" s="734"/>
      <c r="Y9" s="111"/>
      <c r="Z9" s="111"/>
      <c r="AA9" s="111"/>
      <c r="AB9" s="949">
        <f>SUM(Y9:AA9)</f>
        <v>0</v>
      </c>
      <c r="AC9" s="419"/>
      <c r="AD9" s="419"/>
      <c r="AE9" s="419"/>
      <c r="AF9" s="778"/>
      <c r="AG9" s="459"/>
      <c r="AH9" s="459"/>
      <c r="AI9" s="459"/>
      <c r="AJ9" s="778"/>
      <c r="AK9" s="427"/>
      <c r="AL9" s="427"/>
      <c r="AM9" s="905"/>
      <c r="AN9" s="122"/>
      <c r="AO9" s="122"/>
      <c r="AP9" s="122"/>
      <c r="AQ9" s="1196"/>
      <c r="AR9" s="625"/>
      <c r="AS9" s="625"/>
      <c r="AT9" s="625"/>
      <c r="AU9" s="1196"/>
      <c r="AV9" s="79">
        <f t="shared" ref="AV9:AV17" si="1">SUM(H9,L9,T9,X9,AB9,AF9,AJ9,AM9,AQ9,AU9,P9)</f>
        <v>0</v>
      </c>
      <c r="AW9" s="855"/>
    </row>
    <row r="10" spans="1:50" ht="21" customHeight="1" x14ac:dyDescent="0.35">
      <c r="A10" s="51" t="s">
        <v>382</v>
      </c>
      <c r="B10" s="96">
        <v>4098</v>
      </c>
      <c r="C10" s="71" t="s">
        <v>383</v>
      </c>
      <c r="D10" s="91"/>
      <c r="E10" s="1183"/>
      <c r="F10" s="508"/>
      <c r="G10" s="508"/>
      <c r="H10" s="1164">
        <f>SUM(E10:G10)</f>
        <v>0</v>
      </c>
      <c r="I10" s="508"/>
      <c r="J10" s="508"/>
      <c r="K10" s="508"/>
      <c r="L10" s="1195">
        <v>0</v>
      </c>
      <c r="M10" s="1192"/>
      <c r="N10" s="1192"/>
      <c r="O10" s="1192"/>
      <c r="P10" s="1164">
        <f>SUM(M10:O10)</f>
        <v>0</v>
      </c>
      <c r="Q10" s="180"/>
      <c r="R10" s="1193"/>
      <c r="S10" s="1193"/>
      <c r="T10" s="1194"/>
      <c r="U10" s="122"/>
      <c r="V10" s="122"/>
      <c r="W10" s="122"/>
      <c r="X10" s="734"/>
      <c r="Y10" s="111"/>
      <c r="Z10" s="111"/>
      <c r="AA10" s="111"/>
      <c r="AB10" s="949"/>
      <c r="AC10" s="419"/>
      <c r="AD10" s="419"/>
      <c r="AE10" s="419"/>
      <c r="AF10" s="778">
        <f>SUM(AC10:AE10)</f>
        <v>0</v>
      </c>
      <c r="AG10" s="459"/>
      <c r="AH10" s="459"/>
      <c r="AI10" s="459"/>
      <c r="AJ10" s="778"/>
      <c r="AK10" s="427"/>
      <c r="AL10" s="427"/>
      <c r="AM10" s="905"/>
      <c r="AN10" s="122"/>
      <c r="AO10" s="122"/>
      <c r="AP10" s="122"/>
      <c r="AQ10" s="1196"/>
      <c r="AR10" s="625"/>
      <c r="AS10" s="625"/>
      <c r="AT10" s="625"/>
      <c r="AU10" s="1196"/>
      <c r="AV10" s="79">
        <f t="shared" si="1"/>
        <v>0</v>
      </c>
      <c r="AW10" s="855"/>
    </row>
    <row r="11" spans="1:50" ht="21" customHeight="1" x14ac:dyDescent="0.35">
      <c r="A11" s="51" t="s">
        <v>230</v>
      </c>
      <c r="B11" s="58">
        <v>3053</v>
      </c>
      <c r="C11" s="71" t="s">
        <v>231</v>
      </c>
      <c r="D11" s="64"/>
      <c r="E11" s="415"/>
      <c r="F11" s="508"/>
      <c r="G11" s="508"/>
      <c r="H11" s="1173"/>
      <c r="I11" s="415"/>
      <c r="J11" s="508"/>
      <c r="K11" s="508"/>
      <c r="L11" s="1191"/>
      <c r="M11" s="1192"/>
      <c r="N11" s="1192"/>
      <c r="O11" s="1192"/>
      <c r="P11" s="1173"/>
      <c r="Q11" s="180"/>
      <c r="R11" s="1193"/>
      <c r="S11" s="1193"/>
      <c r="T11" s="1194"/>
      <c r="U11" s="122"/>
      <c r="V11" s="122"/>
      <c r="W11" s="122"/>
      <c r="X11" s="734"/>
      <c r="Y11" s="111"/>
      <c r="Z11" s="111"/>
      <c r="AA11" s="111"/>
      <c r="AB11" s="949"/>
      <c r="AC11" s="419"/>
      <c r="AD11" s="419"/>
      <c r="AE11" s="419"/>
      <c r="AF11" s="778"/>
      <c r="AG11" s="1197"/>
      <c r="AH11" s="1197"/>
      <c r="AI11" s="1197"/>
      <c r="AJ11" s="778"/>
      <c r="AK11" s="427"/>
      <c r="AL11" s="427"/>
      <c r="AM11" s="905"/>
      <c r="AN11" s="122"/>
      <c r="AO11" s="122"/>
      <c r="AP11" s="122"/>
      <c r="AQ11" s="1196"/>
      <c r="AR11" s="1172"/>
      <c r="AS11" s="1172"/>
      <c r="AT11" s="1172"/>
      <c r="AU11" s="1196"/>
      <c r="AV11" s="79">
        <f t="shared" si="1"/>
        <v>0</v>
      </c>
      <c r="AW11" s="855"/>
    </row>
    <row r="12" spans="1:50" ht="21" customHeight="1" x14ac:dyDescent="0.35">
      <c r="A12" s="64" t="s">
        <v>609</v>
      </c>
      <c r="B12" s="149">
        <v>3140</v>
      </c>
      <c r="C12" s="103" t="s">
        <v>610</v>
      </c>
      <c r="D12" s="91"/>
      <c r="E12" s="415"/>
      <c r="F12" s="508"/>
      <c r="G12" s="508"/>
      <c r="H12" s="1173"/>
      <c r="I12" s="415"/>
      <c r="J12" s="508"/>
      <c r="K12" s="508"/>
      <c r="L12" s="1191"/>
      <c r="M12" s="1192"/>
      <c r="N12" s="1192"/>
      <c r="O12" s="1192"/>
      <c r="P12" s="1173"/>
      <c r="Q12" s="180"/>
      <c r="R12" s="1193"/>
      <c r="S12" s="1193"/>
      <c r="T12" s="1194"/>
      <c r="U12" s="122"/>
      <c r="V12" s="122"/>
      <c r="W12" s="122"/>
      <c r="X12" s="734"/>
      <c r="Y12" s="111"/>
      <c r="Z12" s="111"/>
      <c r="AA12" s="111"/>
      <c r="AB12" s="949"/>
      <c r="AC12" s="419"/>
      <c r="AD12" s="419"/>
      <c r="AE12" s="419"/>
      <c r="AF12" s="778"/>
      <c r="AG12" s="1197"/>
      <c r="AH12" s="1197"/>
      <c r="AI12" s="1197"/>
      <c r="AJ12" s="778"/>
      <c r="AK12" s="427"/>
      <c r="AL12" s="427"/>
      <c r="AM12" s="905">
        <f>SUM(AK12:AL12)</f>
        <v>0</v>
      </c>
      <c r="AN12" s="122"/>
      <c r="AO12" s="122"/>
      <c r="AP12" s="122"/>
      <c r="AQ12" s="1196"/>
      <c r="AR12" s="1172"/>
      <c r="AS12" s="1172"/>
      <c r="AT12" s="1172"/>
      <c r="AU12" s="1196"/>
      <c r="AV12" s="79">
        <f t="shared" si="1"/>
        <v>0</v>
      </c>
      <c r="AW12" s="855"/>
    </row>
    <row r="13" spans="1:50" ht="21" customHeight="1" x14ac:dyDescent="0.35">
      <c r="A13" s="91" t="s">
        <v>45</v>
      </c>
      <c r="B13" s="96">
        <v>2642</v>
      </c>
      <c r="C13" s="91" t="s">
        <v>46</v>
      </c>
      <c r="D13" s="64"/>
      <c r="E13" s="415"/>
      <c r="F13" s="508"/>
      <c r="G13" s="508"/>
      <c r="H13" s="1173"/>
      <c r="I13" s="415"/>
      <c r="J13" s="508"/>
      <c r="K13" s="508"/>
      <c r="L13" s="1191"/>
      <c r="M13" s="1192"/>
      <c r="N13" s="1192"/>
      <c r="O13" s="1192"/>
      <c r="P13" s="1173"/>
      <c r="Q13" s="180"/>
      <c r="R13" s="1193"/>
      <c r="S13" s="1193"/>
      <c r="T13" s="1194"/>
      <c r="U13" s="122"/>
      <c r="V13" s="122"/>
      <c r="W13" s="122"/>
      <c r="X13" s="734"/>
      <c r="Y13" s="111"/>
      <c r="Z13" s="111"/>
      <c r="AA13" s="111"/>
      <c r="AB13" s="949"/>
      <c r="AC13" s="419"/>
      <c r="AD13" s="419"/>
      <c r="AE13" s="419"/>
      <c r="AF13" s="778">
        <f>SUM(AC13:AE13)</f>
        <v>0</v>
      </c>
      <c r="AG13" s="1197"/>
      <c r="AH13" s="459"/>
      <c r="AI13" s="1197"/>
      <c r="AJ13" s="778">
        <f>SUM(AG13:AI13)</f>
        <v>0</v>
      </c>
      <c r="AK13" s="427"/>
      <c r="AL13" s="427"/>
      <c r="AM13" s="905"/>
      <c r="AN13" s="122"/>
      <c r="AO13" s="122"/>
      <c r="AP13" s="122"/>
      <c r="AQ13" s="1196"/>
      <c r="AR13" s="1172"/>
      <c r="AS13" s="1172"/>
      <c r="AT13" s="1172"/>
      <c r="AU13" s="1196"/>
      <c r="AV13" s="79">
        <f t="shared" si="1"/>
        <v>0</v>
      </c>
      <c r="AW13" s="855"/>
    </row>
    <row r="14" spans="1:50" ht="21" customHeight="1" x14ac:dyDescent="0.35">
      <c r="A14" s="187" t="s">
        <v>368</v>
      </c>
      <c r="B14" s="196">
        <v>4091</v>
      </c>
      <c r="C14" s="189" t="s">
        <v>321</v>
      </c>
      <c r="D14" s="91"/>
      <c r="E14" s="415">
        <v>1</v>
      </c>
      <c r="F14" s="508"/>
      <c r="G14" s="508">
        <v>1</v>
      </c>
      <c r="H14" s="1164">
        <f>SUM(E14:G14)</f>
        <v>2</v>
      </c>
      <c r="I14" s="415">
        <v>2</v>
      </c>
      <c r="J14" s="508"/>
      <c r="K14" s="508">
        <v>2</v>
      </c>
      <c r="L14" s="1195">
        <f>SUM(I14:K14)</f>
        <v>4</v>
      </c>
      <c r="M14" s="1192">
        <v>1</v>
      </c>
      <c r="N14" s="1192"/>
      <c r="O14" s="1192"/>
      <c r="P14" s="1173">
        <f>SUM(M14:O14)</f>
        <v>1</v>
      </c>
      <c r="Q14" s="180">
        <v>1</v>
      </c>
      <c r="R14" s="1193">
        <v>1</v>
      </c>
      <c r="S14" s="1193">
        <v>0</v>
      </c>
      <c r="T14" s="1194">
        <f>SUM(Q14:S14)</f>
        <v>2</v>
      </c>
      <c r="U14" s="122">
        <v>1</v>
      </c>
      <c r="V14" s="122">
        <v>1</v>
      </c>
      <c r="W14" s="122"/>
      <c r="X14" s="734">
        <f>SUM(U14:W14)</f>
        <v>2</v>
      </c>
      <c r="Y14" s="111"/>
      <c r="Z14" s="111"/>
      <c r="AA14" s="111"/>
      <c r="AB14" s="778">
        <f>SUM(Y14:AA14)</f>
        <v>0</v>
      </c>
      <c r="AC14" s="419"/>
      <c r="AD14" s="419"/>
      <c r="AE14" s="419"/>
      <c r="AF14" s="778"/>
      <c r="AG14" s="1197"/>
      <c r="AH14" s="1197"/>
      <c r="AI14" s="1197"/>
      <c r="AJ14" s="778"/>
      <c r="AK14" s="427"/>
      <c r="AL14" s="427"/>
      <c r="AM14" s="1189"/>
      <c r="AN14" s="122">
        <v>1</v>
      </c>
      <c r="AO14" s="122">
        <v>1</v>
      </c>
      <c r="AP14" s="122"/>
      <c r="AQ14" s="951">
        <f>SUM(AN14:AP14)</f>
        <v>2</v>
      </c>
      <c r="AR14" s="625">
        <v>1</v>
      </c>
      <c r="AS14" s="625">
        <v>1</v>
      </c>
      <c r="AT14" s="1172"/>
      <c r="AU14" s="951">
        <f>SUM(AR14:AT14)</f>
        <v>2</v>
      </c>
      <c r="AV14" s="79">
        <f t="shared" si="1"/>
        <v>15</v>
      </c>
      <c r="AW14" s="1041">
        <v>2</v>
      </c>
    </row>
    <row r="15" spans="1:50" ht="21" customHeight="1" x14ac:dyDescent="0.35">
      <c r="A15" s="191" t="s">
        <v>96</v>
      </c>
      <c r="B15" s="196"/>
      <c r="C15" s="191" t="s">
        <v>25</v>
      </c>
      <c r="D15" s="91"/>
      <c r="E15" s="415"/>
      <c r="F15" s="508"/>
      <c r="G15" s="508"/>
      <c r="H15" s="1164"/>
      <c r="I15" s="415"/>
      <c r="J15" s="508"/>
      <c r="K15" s="508"/>
      <c r="L15" s="1195"/>
      <c r="M15" s="1192"/>
      <c r="N15" s="1192"/>
      <c r="O15" s="1192"/>
      <c r="P15" s="1173"/>
      <c r="Q15" s="180"/>
      <c r="R15" s="1193"/>
      <c r="S15" s="1193"/>
      <c r="T15" s="1194"/>
      <c r="U15" s="122"/>
      <c r="V15" s="122"/>
      <c r="W15" s="122"/>
      <c r="X15" s="734"/>
      <c r="Y15" s="111">
        <v>1</v>
      </c>
      <c r="Z15" s="111">
        <v>1</v>
      </c>
      <c r="AA15" s="111"/>
      <c r="AB15" s="778">
        <f>SUM(Y15:AA15)</f>
        <v>2</v>
      </c>
      <c r="AC15" s="419"/>
      <c r="AD15" s="419"/>
      <c r="AE15" s="419"/>
      <c r="AF15" s="778"/>
      <c r="AG15" s="1197"/>
      <c r="AH15" s="1197"/>
      <c r="AI15" s="1197"/>
      <c r="AJ15" s="778"/>
      <c r="AK15" s="427"/>
      <c r="AL15" s="427"/>
      <c r="AM15" s="1189"/>
      <c r="AN15" s="122"/>
      <c r="AO15" s="122"/>
      <c r="AP15" s="122"/>
      <c r="AQ15" s="1196"/>
      <c r="AR15" s="1172"/>
      <c r="AS15" s="1172"/>
      <c r="AT15" s="1172"/>
      <c r="AU15" s="1196"/>
      <c r="AV15" s="79">
        <f t="shared" si="1"/>
        <v>2</v>
      </c>
      <c r="AW15" s="855"/>
      <c r="AX15" s="1363" t="s">
        <v>624</v>
      </c>
    </row>
    <row r="16" spans="1:50" ht="21" customHeight="1" x14ac:dyDescent="0.35">
      <c r="A16" s="148" t="s">
        <v>697</v>
      </c>
      <c r="B16" s="149">
        <v>3030</v>
      </c>
      <c r="C16" s="103" t="s">
        <v>698</v>
      </c>
      <c r="D16" s="104" t="s">
        <v>699</v>
      </c>
      <c r="E16" s="415"/>
      <c r="F16" s="508"/>
      <c r="G16" s="508"/>
      <c r="H16" s="1164"/>
      <c r="I16" s="415"/>
      <c r="J16" s="508"/>
      <c r="K16" s="508"/>
      <c r="L16" s="1195"/>
      <c r="M16" s="1192"/>
      <c r="N16" s="1192">
        <v>1</v>
      </c>
      <c r="O16" s="1192"/>
      <c r="P16" s="1173">
        <f>SUM(M16:O16)</f>
        <v>1</v>
      </c>
      <c r="Q16" s="180"/>
      <c r="R16" s="1193"/>
      <c r="S16" s="1193"/>
      <c r="T16" s="1194"/>
      <c r="U16" s="122"/>
      <c r="V16" s="122"/>
      <c r="W16" s="122"/>
      <c r="X16" s="734"/>
      <c r="Y16" s="111"/>
      <c r="Z16" s="111"/>
      <c r="AA16" s="111"/>
      <c r="AB16" s="916"/>
      <c r="AC16" s="419"/>
      <c r="AD16" s="419"/>
      <c r="AE16" s="419"/>
      <c r="AF16" s="778"/>
      <c r="AG16" s="1197"/>
      <c r="AH16" s="1197"/>
      <c r="AI16" s="1197"/>
      <c r="AJ16" s="778"/>
      <c r="AK16" s="427"/>
      <c r="AL16" s="427"/>
      <c r="AM16" s="1189"/>
      <c r="AN16" s="122"/>
      <c r="AO16" s="122"/>
      <c r="AP16" s="122"/>
      <c r="AQ16" s="1196"/>
      <c r="AR16" s="1172"/>
      <c r="AS16" s="1172"/>
      <c r="AT16" s="1172"/>
      <c r="AU16" s="1196"/>
      <c r="AV16" s="79">
        <f t="shared" si="1"/>
        <v>1</v>
      </c>
      <c r="AW16" s="855"/>
      <c r="AX16" s="1363" t="s">
        <v>624</v>
      </c>
    </row>
    <row r="17" spans="1:50" ht="21" customHeight="1" x14ac:dyDescent="0.35">
      <c r="A17" s="148" t="s">
        <v>703</v>
      </c>
      <c r="B17" s="149">
        <v>4052</v>
      </c>
      <c r="C17" s="103" t="s">
        <v>704</v>
      </c>
      <c r="D17" s="104"/>
      <c r="E17" s="415"/>
      <c r="F17" s="508"/>
      <c r="G17" s="508"/>
      <c r="H17" s="1173"/>
      <c r="I17" s="415"/>
      <c r="J17" s="508"/>
      <c r="K17" s="508"/>
      <c r="L17" s="1191"/>
      <c r="M17" s="1192">
        <v>0.5</v>
      </c>
      <c r="N17" s="1192"/>
      <c r="O17" s="1192"/>
      <c r="P17" s="1173">
        <f>SUM(M17:O17)</f>
        <v>0.5</v>
      </c>
      <c r="Q17" s="180"/>
      <c r="R17" s="1193"/>
      <c r="S17" s="1193"/>
      <c r="T17" s="1194"/>
      <c r="U17" s="122"/>
      <c r="V17" s="122"/>
      <c r="W17" s="122"/>
      <c r="X17" s="734"/>
      <c r="Y17" s="111"/>
      <c r="Z17" s="1198"/>
      <c r="AA17" s="1198"/>
      <c r="AB17" s="1199"/>
      <c r="AC17" s="419"/>
      <c r="AD17" s="419"/>
      <c r="AE17" s="419"/>
      <c r="AF17" s="778"/>
      <c r="AG17" s="1197"/>
      <c r="AH17" s="1197"/>
      <c r="AI17" s="1197"/>
      <c r="AJ17" s="778"/>
      <c r="AK17" s="427"/>
      <c r="AL17" s="427"/>
      <c r="AM17" s="1189"/>
      <c r="AN17" s="122"/>
      <c r="AO17" s="122"/>
      <c r="AP17" s="122"/>
      <c r="AQ17" s="1196"/>
      <c r="AR17" s="1172"/>
      <c r="AS17" s="1172"/>
      <c r="AT17" s="1172"/>
      <c r="AU17" s="1196"/>
      <c r="AV17" s="79">
        <f t="shared" si="1"/>
        <v>0.5</v>
      </c>
      <c r="AW17" s="1051"/>
      <c r="AX17" s="1363" t="s">
        <v>624</v>
      </c>
    </row>
    <row r="18" spans="1:50" ht="21" customHeight="1" x14ac:dyDescent="0.35">
      <c r="B18" s="49"/>
      <c r="U18" s="49"/>
      <c r="V18" s="49"/>
      <c r="W18" s="49"/>
      <c r="X18" s="538"/>
      <c r="Y18" s="49"/>
      <c r="AV18" s="52"/>
    </row>
    <row r="19" spans="1:50" ht="21" customHeight="1" x14ac:dyDescent="0.35">
      <c r="A19" s="47" t="s">
        <v>360</v>
      </c>
      <c r="B19" s="49"/>
      <c r="U19" s="49"/>
      <c r="V19" s="49"/>
      <c r="W19" s="49"/>
      <c r="X19" s="538"/>
      <c r="Y19" s="49"/>
      <c r="AV19" s="52"/>
    </row>
    <row r="20" spans="1:50" ht="21" customHeight="1" x14ac:dyDescent="0.35">
      <c r="B20" s="49"/>
      <c r="U20" s="49"/>
      <c r="V20" s="49"/>
      <c r="W20" s="49"/>
      <c r="X20" s="538"/>
      <c r="Y20" s="49"/>
      <c r="AV20" s="52"/>
    </row>
    <row r="21" spans="1:50" ht="21" customHeight="1" x14ac:dyDescent="0.35">
      <c r="B21" s="49"/>
      <c r="U21" s="49"/>
      <c r="V21" s="49"/>
      <c r="W21" s="49"/>
      <c r="X21" s="538"/>
      <c r="Y21" s="49"/>
      <c r="AV21" s="52"/>
    </row>
    <row r="22" spans="1:50" ht="21" customHeight="1" x14ac:dyDescent="0.35">
      <c r="B22" s="49"/>
      <c r="U22" s="49"/>
      <c r="V22" s="49"/>
      <c r="W22" s="49"/>
      <c r="X22" s="538"/>
      <c r="Y22" s="49"/>
      <c r="AV22" s="52"/>
    </row>
    <row r="23" spans="1:50" ht="21" customHeight="1" x14ac:dyDescent="0.35">
      <c r="U23" s="49"/>
      <c r="V23" s="49"/>
      <c r="W23" s="49"/>
      <c r="X23" s="538"/>
      <c r="Y23" s="49"/>
      <c r="AV23" s="52"/>
    </row>
  </sheetData>
  <sortState xmlns:xlrd2="http://schemas.microsoft.com/office/spreadsheetml/2017/richdata2" ref="A6:AV17">
    <sortCondition descending="1" ref="AV6:AV17"/>
  </sortState>
  <mergeCells count="12">
    <mergeCell ref="AR3:AU3"/>
    <mergeCell ref="AN3:AQ3"/>
    <mergeCell ref="U3:X3"/>
    <mergeCell ref="E3:H3"/>
    <mergeCell ref="M3:P3"/>
    <mergeCell ref="I3:L3"/>
    <mergeCell ref="Y1:AC1"/>
    <mergeCell ref="Y3:AB3"/>
    <mergeCell ref="Q3:T3"/>
    <mergeCell ref="AC3:AF3"/>
    <mergeCell ref="AK3:AM3"/>
    <mergeCell ref="AG3:AJ3"/>
  </mergeCells>
  <phoneticPr fontId="5" type="noConversion"/>
  <pageMargins left="0.5" right="0.5" top="0.5" bottom="0.5" header="0" footer="0"/>
  <pageSetup scale="90" orientation="landscape" r:id="rId1"/>
  <headerFooter alignWithMargins="0"/>
  <ignoredErrors>
    <ignoredError sqref="P6 P1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11"/>
  <sheetViews>
    <sheetView zoomScale="90" zoomScaleNormal="90" workbookViewId="0">
      <pane xSplit="1" topLeftCell="AE1" activePane="topRight" state="frozen"/>
      <selection activeCell="BS17" sqref="BS17"/>
      <selection pane="topRight" activeCell="A2" sqref="A2"/>
    </sheetView>
  </sheetViews>
  <sheetFormatPr defaultColWidth="9.109375" defaultRowHeight="15" x14ac:dyDescent="0.35"/>
  <cols>
    <col min="1" max="1" width="30.88671875" style="50" customWidth="1"/>
    <col min="2" max="2" width="13.109375" style="50" customWidth="1"/>
    <col min="3" max="3" width="29.33203125" style="50" customWidth="1"/>
    <col min="4" max="4" width="4" style="50" customWidth="1"/>
    <col min="5" max="8" width="6.109375" style="50" customWidth="1"/>
    <col min="9" max="14" width="6.109375" style="537" customWidth="1"/>
    <col min="15" max="17" width="5.6640625" style="50" customWidth="1"/>
    <col min="18" max="18" width="5.6640625" style="537" customWidth="1"/>
    <col min="19" max="21" width="5.6640625" style="50" customWidth="1"/>
    <col min="22" max="26" width="5.6640625" style="537" customWidth="1"/>
    <col min="27" max="29" width="5.6640625" style="50" customWidth="1"/>
    <col min="30" max="30" width="5.6640625" style="537" customWidth="1"/>
    <col min="31" max="34" width="5.6640625" style="50" customWidth="1"/>
    <col min="35" max="35" width="5.6640625" style="537" customWidth="1"/>
    <col min="36" max="39" width="5.6640625" style="50" customWidth="1"/>
    <col min="40" max="40" width="5.6640625" style="537" customWidth="1"/>
    <col min="41" max="41" width="6.6640625" style="50" customWidth="1"/>
    <col min="42" max="16384" width="9.109375" style="50"/>
  </cols>
  <sheetData>
    <row r="1" spans="1:43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543"/>
      <c r="J1" s="543"/>
      <c r="K1" s="543"/>
      <c r="L1" s="543"/>
      <c r="M1" s="543"/>
      <c r="N1" s="543"/>
      <c r="S1" s="1396"/>
      <c r="T1" s="1396"/>
      <c r="U1" s="1396"/>
      <c r="V1" s="1396"/>
      <c r="W1" s="1396"/>
      <c r="X1" s="1396"/>
      <c r="Y1" s="1396"/>
      <c r="Z1" s="1396"/>
      <c r="AA1" s="1396"/>
      <c r="AB1" s="1396"/>
    </row>
    <row r="2" spans="1:43" ht="21" x14ac:dyDescent="0.4">
      <c r="A2" s="358" t="s">
        <v>442</v>
      </c>
      <c r="B2" s="140"/>
      <c r="C2" s="140"/>
      <c r="D2" s="140"/>
      <c r="E2" s="52"/>
      <c r="F2" s="52"/>
      <c r="G2" s="52"/>
      <c r="H2" s="52"/>
      <c r="I2" s="544"/>
      <c r="J2" s="544"/>
      <c r="K2" s="544"/>
      <c r="L2" s="544"/>
      <c r="M2" s="544"/>
      <c r="N2" s="544"/>
      <c r="Q2" s="49"/>
      <c r="R2" s="538"/>
    </row>
    <row r="3" spans="1:43" x14ac:dyDescent="0.35">
      <c r="A3" s="52"/>
      <c r="B3" s="52"/>
      <c r="C3" s="52"/>
      <c r="D3" s="52"/>
      <c r="E3" s="1429" t="s">
        <v>298</v>
      </c>
      <c r="F3" s="1430"/>
      <c r="G3" s="1430"/>
      <c r="H3" s="1430"/>
      <c r="I3" s="1431"/>
      <c r="J3" s="1429" t="s">
        <v>298</v>
      </c>
      <c r="K3" s="1430"/>
      <c r="L3" s="1430"/>
      <c r="M3" s="1430"/>
      <c r="N3" s="1431"/>
      <c r="O3" s="1423" t="s">
        <v>251</v>
      </c>
      <c r="P3" s="1424"/>
      <c r="Q3" s="1424"/>
      <c r="R3" s="553"/>
      <c r="S3" s="1434" t="s">
        <v>254</v>
      </c>
      <c r="T3" s="1435"/>
      <c r="U3" s="1435"/>
      <c r="V3" s="1436"/>
      <c r="W3" s="1437" t="s">
        <v>254</v>
      </c>
      <c r="X3" s="1438"/>
      <c r="Y3" s="1438"/>
      <c r="Z3" s="1439"/>
      <c r="AA3" s="1480" t="s">
        <v>1</v>
      </c>
      <c r="AB3" s="1481"/>
      <c r="AC3" s="1481"/>
      <c r="AD3" s="1482"/>
      <c r="AE3" s="1426" t="s">
        <v>296</v>
      </c>
      <c r="AF3" s="1427"/>
      <c r="AG3" s="1427"/>
      <c r="AH3" s="1427"/>
      <c r="AI3" s="1428"/>
      <c r="AJ3" s="1426" t="s">
        <v>298</v>
      </c>
      <c r="AK3" s="1427"/>
      <c r="AL3" s="1427"/>
      <c r="AM3" s="1427"/>
      <c r="AN3" s="1428"/>
      <c r="AO3" s="80"/>
    </row>
    <row r="4" spans="1:43" ht="125.25" customHeight="1" x14ac:dyDescent="0.35">
      <c r="A4" s="52" t="s">
        <v>16</v>
      </c>
      <c r="B4" s="52" t="s">
        <v>17</v>
      </c>
      <c r="C4" s="52" t="s">
        <v>18</v>
      </c>
      <c r="D4" s="52"/>
      <c r="E4" s="397" t="s">
        <v>132</v>
      </c>
      <c r="F4" s="398" t="s">
        <v>124</v>
      </c>
      <c r="G4" s="398" t="s">
        <v>106</v>
      </c>
      <c r="H4" s="398" t="s">
        <v>133</v>
      </c>
      <c r="I4" s="635" t="s">
        <v>349</v>
      </c>
      <c r="J4" s="397" t="s">
        <v>132</v>
      </c>
      <c r="K4" s="398" t="s">
        <v>124</v>
      </c>
      <c r="L4" s="398" t="s">
        <v>106</v>
      </c>
      <c r="M4" s="398" t="s">
        <v>133</v>
      </c>
      <c r="N4" s="635" t="s">
        <v>349</v>
      </c>
      <c r="O4" s="400" t="s">
        <v>125</v>
      </c>
      <c r="P4" s="400" t="s">
        <v>124</v>
      </c>
      <c r="Q4" s="400" t="s">
        <v>106</v>
      </c>
      <c r="R4" s="753" t="s">
        <v>349</v>
      </c>
      <c r="S4" s="526" t="s">
        <v>132</v>
      </c>
      <c r="T4" s="526" t="s">
        <v>124</v>
      </c>
      <c r="U4" s="117" t="s">
        <v>106</v>
      </c>
      <c r="V4" s="746" t="s">
        <v>349</v>
      </c>
      <c r="W4" s="534" t="s">
        <v>132</v>
      </c>
      <c r="X4" s="534" t="s">
        <v>124</v>
      </c>
      <c r="Y4" s="376" t="s">
        <v>106</v>
      </c>
      <c r="Z4" s="741" t="s">
        <v>349</v>
      </c>
      <c r="AA4" s="493" t="s">
        <v>132</v>
      </c>
      <c r="AB4" s="493" t="s">
        <v>124</v>
      </c>
      <c r="AC4" s="493" t="s">
        <v>106</v>
      </c>
      <c r="AD4" s="736" t="s">
        <v>349</v>
      </c>
      <c r="AE4" s="399" t="s">
        <v>132</v>
      </c>
      <c r="AF4" s="399" t="s">
        <v>124</v>
      </c>
      <c r="AG4" s="399" t="s">
        <v>106</v>
      </c>
      <c r="AH4" s="399" t="s">
        <v>133</v>
      </c>
      <c r="AI4" s="736" t="s">
        <v>349</v>
      </c>
      <c r="AJ4" s="386" t="s">
        <v>132</v>
      </c>
      <c r="AK4" s="953" t="s">
        <v>124</v>
      </c>
      <c r="AL4" s="953" t="s">
        <v>106</v>
      </c>
      <c r="AM4" s="953" t="s">
        <v>133</v>
      </c>
      <c r="AN4" s="736" t="s">
        <v>349</v>
      </c>
      <c r="AO4" s="53" t="s">
        <v>20</v>
      </c>
      <c r="AP4" s="50" t="s">
        <v>499</v>
      </c>
    </row>
    <row r="5" spans="1:43" ht="15.6" x14ac:dyDescent="0.35">
      <c r="A5" s="52"/>
      <c r="B5" s="52"/>
      <c r="C5" s="52"/>
      <c r="D5" s="52"/>
      <c r="E5" s="1068"/>
      <c r="F5" s="409"/>
      <c r="G5" s="409"/>
      <c r="H5" s="409"/>
      <c r="I5" s="641"/>
      <c r="J5" s="558"/>
      <c r="K5" s="558"/>
      <c r="L5" s="558"/>
      <c r="M5" s="558"/>
      <c r="N5" s="641"/>
      <c r="O5" s="408"/>
      <c r="P5" s="408"/>
      <c r="Q5" s="408"/>
      <c r="R5" s="752"/>
      <c r="S5" s="120"/>
      <c r="T5" s="120"/>
      <c r="U5" s="120"/>
      <c r="V5" s="748"/>
      <c r="W5" s="556"/>
      <c r="X5" s="556"/>
      <c r="Y5" s="556"/>
      <c r="Z5" s="748"/>
      <c r="AA5" s="277"/>
      <c r="AB5" s="277"/>
      <c r="AC5" s="277"/>
      <c r="AD5" s="555"/>
      <c r="AE5" s="396"/>
      <c r="AF5" s="396"/>
      <c r="AG5" s="396"/>
      <c r="AH5" s="396"/>
      <c r="AI5" s="1018"/>
      <c r="AJ5" s="396"/>
      <c r="AK5" s="396"/>
      <c r="AL5" s="396"/>
      <c r="AM5" s="396"/>
      <c r="AN5" s="1018"/>
      <c r="AO5" s="69"/>
      <c r="AP5" s="1041"/>
      <c r="AQ5" s="1052"/>
    </row>
    <row r="6" spans="1:43" ht="21" customHeight="1" x14ac:dyDescent="0.35">
      <c r="A6" s="51" t="s">
        <v>268</v>
      </c>
      <c r="B6" s="102">
        <v>4004</v>
      </c>
      <c r="C6" s="51" t="s">
        <v>420</v>
      </c>
      <c r="D6" s="103"/>
      <c r="E6" s="414">
        <v>4</v>
      </c>
      <c r="F6" s="414">
        <v>3</v>
      </c>
      <c r="G6" s="414">
        <v>5</v>
      </c>
      <c r="H6" s="414">
        <v>3</v>
      </c>
      <c r="I6" s="654">
        <f>SUM(E6:H6)</f>
        <v>15</v>
      </c>
      <c r="J6" s="414">
        <v>3</v>
      </c>
      <c r="K6" s="414">
        <v>2</v>
      </c>
      <c r="L6" s="414">
        <v>5</v>
      </c>
      <c r="M6" s="414">
        <v>3</v>
      </c>
      <c r="N6" s="654">
        <f>SUM(J6:M6)</f>
        <v>13</v>
      </c>
      <c r="O6" s="422"/>
      <c r="P6" s="422"/>
      <c r="Q6" s="422"/>
      <c r="R6" s="949">
        <f>SUM(O6:Q6)</f>
        <v>0</v>
      </c>
      <c r="S6" s="122"/>
      <c r="T6" s="122"/>
      <c r="U6" s="122"/>
      <c r="V6" s="734">
        <f>SUM(S6:U6)</f>
        <v>0</v>
      </c>
      <c r="W6" s="122"/>
      <c r="X6" s="1181"/>
      <c r="Y6" s="1181"/>
      <c r="Z6" s="734">
        <f>SUM(W6:Y6)</f>
        <v>0</v>
      </c>
      <c r="AA6" s="111">
        <v>3</v>
      </c>
      <c r="AB6" s="111">
        <v>2</v>
      </c>
      <c r="AC6" s="111">
        <v>1</v>
      </c>
      <c r="AD6" s="1261">
        <f>SUM(AA6:AC6)</f>
        <v>6</v>
      </c>
      <c r="AE6" s="419"/>
      <c r="AF6" s="419"/>
      <c r="AG6" s="419"/>
      <c r="AH6" s="419"/>
      <c r="AI6" s="1243"/>
      <c r="AJ6" s="419"/>
      <c r="AK6" s="419"/>
      <c r="AL6" s="419"/>
      <c r="AM6" s="419"/>
      <c r="AN6" s="1243"/>
      <c r="AO6" s="79">
        <f>SUM(I6,N6,R6,V6,Z6,AD6,AI6,AN6)</f>
        <v>34</v>
      </c>
      <c r="AP6" s="1041">
        <v>1</v>
      </c>
      <c r="AQ6" s="1052"/>
    </row>
    <row r="7" spans="1:43" ht="21" customHeight="1" x14ac:dyDescent="0.35">
      <c r="A7" s="51" t="s">
        <v>550</v>
      </c>
      <c r="B7" s="96">
        <v>4129</v>
      </c>
      <c r="C7" s="91" t="s">
        <v>431</v>
      </c>
      <c r="D7" s="91"/>
      <c r="E7" s="508"/>
      <c r="F7" s="508"/>
      <c r="G7" s="508"/>
      <c r="H7" s="508"/>
      <c r="I7" s="1164">
        <f>SUM(E7:H7)</f>
        <v>0</v>
      </c>
      <c r="J7" s="508"/>
      <c r="K7" s="508"/>
      <c r="L7" s="508"/>
      <c r="M7" s="508"/>
      <c r="N7" s="1164"/>
      <c r="O7" s="422"/>
      <c r="P7" s="422"/>
      <c r="Q7" s="422"/>
      <c r="R7" s="949"/>
      <c r="S7" s="122"/>
      <c r="T7" s="122"/>
      <c r="U7" s="122"/>
      <c r="V7" s="734"/>
      <c r="W7" s="1181"/>
      <c r="X7" s="1181"/>
      <c r="Y7" s="1181"/>
      <c r="Z7" s="734"/>
      <c r="AA7" s="111"/>
      <c r="AB7" s="1198"/>
      <c r="AC7" s="1198"/>
      <c r="AD7" s="1262"/>
      <c r="AE7" s="419">
        <v>4</v>
      </c>
      <c r="AF7" s="419">
        <v>3</v>
      </c>
      <c r="AG7" s="419">
        <v>3</v>
      </c>
      <c r="AH7" s="419">
        <v>3</v>
      </c>
      <c r="AI7" s="1243">
        <f>SUM(AE7:AH7)</f>
        <v>13</v>
      </c>
      <c r="AJ7" s="419">
        <v>4</v>
      </c>
      <c r="AK7" s="419">
        <v>3</v>
      </c>
      <c r="AL7" s="419">
        <v>3</v>
      </c>
      <c r="AM7" s="419">
        <v>3</v>
      </c>
      <c r="AN7" s="1243">
        <f>SUM(AJ7:AM7)</f>
        <v>13</v>
      </c>
      <c r="AO7" s="79">
        <f>SUM(I7,N7,R7,V7,Z7,AD7,AI7,AN7)</f>
        <v>26</v>
      </c>
      <c r="AP7" s="1041">
        <v>2</v>
      </c>
      <c r="AQ7" s="1052"/>
    </row>
    <row r="8" spans="1:43" ht="21" customHeight="1" x14ac:dyDescent="0.35">
      <c r="A8" s="148" t="s">
        <v>697</v>
      </c>
      <c r="B8" s="149">
        <v>3030</v>
      </c>
      <c r="C8" s="103" t="s">
        <v>698</v>
      </c>
      <c r="D8" s="104" t="s">
        <v>699</v>
      </c>
      <c r="E8" s="508"/>
      <c r="F8" s="508"/>
      <c r="G8" s="508"/>
      <c r="H8" s="508"/>
      <c r="I8" s="1164"/>
      <c r="J8" s="508"/>
      <c r="K8" s="508"/>
      <c r="L8" s="508"/>
      <c r="M8" s="508"/>
      <c r="N8" s="1164"/>
      <c r="O8" s="422">
        <v>1</v>
      </c>
      <c r="P8" s="422"/>
      <c r="Q8" s="422"/>
      <c r="R8" s="949">
        <f>SUM(O8:Q8)</f>
        <v>1</v>
      </c>
      <c r="S8" s="122"/>
      <c r="T8" s="122"/>
      <c r="U8" s="122"/>
      <c r="V8" s="734"/>
      <c r="W8" s="1181"/>
      <c r="X8" s="1181"/>
      <c r="Y8" s="1181"/>
      <c r="Z8" s="734"/>
      <c r="AA8" s="111"/>
      <c r="AB8" s="1198"/>
      <c r="AC8" s="1198"/>
      <c r="AD8" s="1262"/>
      <c r="AE8" s="419"/>
      <c r="AF8" s="419"/>
      <c r="AG8" s="419"/>
      <c r="AH8" s="419"/>
      <c r="AI8" s="1243"/>
      <c r="AJ8" s="419"/>
      <c r="AK8" s="419"/>
      <c r="AL8" s="419"/>
      <c r="AM8" s="419"/>
      <c r="AN8" s="1243"/>
      <c r="AO8" s="79">
        <f>SUM(I8,N8,R8,V8,Z8,AD8,AI8,AN8)</f>
        <v>1</v>
      </c>
      <c r="AP8" s="1041"/>
      <c r="AQ8" s="1363" t="s">
        <v>624</v>
      </c>
    </row>
    <row r="9" spans="1:43" ht="21" customHeight="1" x14ac:dyDescent="0.35">
      <c r="A9" s="51" t="s">
        <v>235</v>
      </c>
      <c r="B9" s="51"/>
      <c r="C9" s="91" t="s">
        <v>309</v>
      </c>
      <c r="D9" s="103"/>
      <c r="E9" s="508">
        <v>1</v>
      </c>
      <c r="F9" s="508"/>
      <c r="G9" s="508"/>
      <c r="H9" s="508"/>
      <c r="I9" s="1164">
        <f>SUM(E9:H9)</f>
        <v>1</v>
      </c>
      <c r="J9" s="508">
        <v>1</v>
      </c>
      <c r="K9" s="508"/>
      <c r="L9" s="508"/>
      <c r="M9" s="508"/>
      <c r="N9" s="1164">
        <f>SUM(J9:M9)</f>
        <v>1</v>
      </c>
      <c r="O9" s="422"/>
      <c r="P9" s="422"/>
      <c r="Q9" s="422"/>
      <c r="R9" s="949"/>
      <c r="S9" s="122"/>
      <c r="T9" s="122"/>
      <c r="U9" s="122"/>
      <c r="V9" s="734"/>
      <c r="W9" s="1181"/>
      <c r="X9" s="1181"/>
      <c r="Y9" s="1181"/>
      <c r="Z9" s="734"/>
      <c r="AA9" s="111"/>
      <c r="AB9" s="111"/>
      <c r="AC9" s="111"/>
      <c r="AD9" s="1263"/>
      <c r="AE9" s="419"/>
      <c r="AF9" s="419"/>
      <c r="AG9" s="419"/>
      <c r="AH9" s="419"/>
      <c r="AI9" s="1243"/>
      <c r="AJ9" s="419"/>
      <c r="AK9" s="419"/>
      <c r="AL9" s="419"/>
      <c r="AM9" s="419"/>
      <c r="AN9" s="1243"/>
      <c r="AO9" s="79">
        <f>SUM(I9,N9,R9,V9,Z9,AD9,AI9,AN9)</f>
        <v>2</v>
      </c>
      <c r="AP9" s="853"/>
      <c r="AQ9" s="1363" t="s">
        <v>624</v>
      </c>
    </row>
    <row r="10" spans="1:43" ht="21" customHeight="1" x14ac:dyDescent="0.35"/>
    <row r="11" spans="1:43" ht="21" customHeight="1" x14ac:dyDescent="0.35">
      <c r="A11" s="47" t="s">
        <v>360</v>
      </c>
    </row>
  </sheetData>
  <sortState xmlns:xlrd2="http://schemas.microsoft.com/office/spreadsheetml/2017/richdata2" ref="A6:AO9">
    <sortCondition descending="1" ref="AO6:AO9"/>
  </sortState>
  <mergeCells count="9">
    <mergeCell ref="AE3:AI3"/>
    <mergeCell ref="AJ3:AN3"/>
    <mergeCell ref="E3:I3"/>
    <mergeCell ref="S1:AB1"/>
    <mergeCell ref="O3:Q3"/>
    <mergeCell ref="S3:V3"/>
    <mergeCell ref="AA3:AD3"/>
    <mergeCell ref="J3:N3"/>
    <mergeCell ref="W3:Z3"/>
  </mergeCells>
  <phoneticPr fontId="5" type="noConversion"/>
  <pageMargins left="0.5" right="0.5" top="0.5" bottom="0.5" header="0" footer="0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J31"/>
  <sheetViews>
    <sheetView topLeftCell="A4" zoomScale="80" zoomScaleNormal="80" workbookViewId="0">
      <pane xSplit="1" topLeftCell="AS1" activePane="topRight" state="frozen"/>
      <selection activeCell="BS17" sqref="BS17"/>
      <selection pane="topRight" activeCell="Q13" sqref="Q13:U13"/>
    </sheetView>
  </sheetViews>
  <sheetFormatPr defaultColWidth="9.109375" defaultRowHeight="15" x14ac:dyDescent="0.35"/>
  <cols>
    <col min="1" max="1" width="32.6640625" style="50" customWidth="1"/>
    <col min="2" max="2" width="13.33203125" style="72" customWidth="1"/>
    <col min="3" max="3" width="10.88671875" style="49" customWidth="1"/>
    <col min="4" max="4" width="25.88671875" style="49" customWidth="1"/>
    <col min="5" max="5" width="25.109375" style="72" customWidth="1"/>
    <col min="6" max="6" width="1.6640625" style="72" customWidth="1"/>
    <col min="7" max="10" width="5" style="72" customWidth="1"/>
    <col min="11" max="11" width="5" style="560" customWidth="1"/>
    <col min="12" max="15" width="5" style="72" customWidth="1"/>
    <col min="16" max="16" width="5" style="560" customWidth="1"/>
    <col min="17" max="21" width="5.6640625" style="50" customWidth="1"/>
    <col min="22" max="22" width="5.6640625" style="537" customWidth="1"/>
    <col min="23" max="26" width="5.6640625" style="50" customWidth="1"/>
    <col min="27" max="32" width="5.6640625" style="537" customWidth="1"/>
    <col min="33" max="35" width="5.6640625" style="50" customWidth="1"/>
    <col min="36" max="36" width="5.6640625" style="537" customWidth="1"/>
    <col min="37" max="40" width="5.6640625" style="50" customWidth="1"/>
    <col min="41" max="46" width="5.6640625" style="537" customWidth="1"/>
    <col min="47" max="49" width="5.6640625" style="50" customWidth="1"/>
    <col min="50" max="50" width="5.6640625" style="537" customWidth="1"/>
    <col min="51" max="54" width="5.6640625" style="50" customWidth="1"/>
    <col min="55" max="60" width="5.6640625" style="537" customWidth="1"/>
    <col min="61" max="61" width="8" style="65" customWidth="1"/>
    <col min="62" max="62" width="6.88671875" style="50" customWidth="1"/>
    <col min="63" max="16384" width="9.109375" style="50"/>
  </cols>
  <sheetData>
    <row r="1" spans="1:62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139"/>
      <c r="J1" s="139"/>
      <c r="K1" s="543"/>
      <c r="L1" s="139"/>
      <c r="M1" s="139"/>
      <c r="N1" s="139"/>
      <c r="O1" s="139"/>
      <c r="P1" s="543"/>
      <c r="T1" s="1396"/>
      <c r="U1" s="1396"/>
      <c r="V1" s="1396"/>
      <c r="W1" s="1396"/>
      <c r="X1" s="220"/>
      <c r="AH1" s="1377"/>
    </row>
    <row r="2" spans="1:62" ht="20.399999999999999" x14ac:dyDescent="0.35">
      <c r="A2" s="358" t="s">
        <v>50</v>
      </c>
      <c r="B2" s="144"/>
      <c r="C2" s="144"/>
      <c r="D2" s="144"/>
      <c r="E2" s="144"/>
      <c r="F2" s="144"/>
      <c r="G2" s="52"/>
      <c r="H2" s="52"/>
      <c r="I2" s="52"/>
      <c r="J2" s="52"/>
      <c r="K2" s="544"/>
      <c r="L2" s="52"/>
      <c r="M2" s="52"/>
      <c r="N2" s="52"/>
      <c r="O2" s="52"/>
      <c r="P2" s="544"/>
      <c r="T2" s="49"/>
      <c r="U2" s="49"/>
      <c r="V2" s="538"/>
    </row>
    <row r="3" spans="1:62" x14ac:dyDescent="0.35">
      <c r="B3" s="70"/>
      <c r="C3" s="52"/>
      <c r="D3" s="52"/>
      <c r="E3" s="70"/>
      <c r="F3" s="70"/>
      <c r="G3" s="1492" t="s">
        <v>298</v>
      </c>
      <c r="H3" s="1430"/>
      <c r="I3" s="1430"/>
      <c r="J3" s="1430"/>
      <c r="K3" s="1430"/>
      <c r="L3" s="1492"/>
      <c r="M3" s="1430"/>
      <c r="N3" s="1430"/>
      <c r="O3" s="1430"/>
      <c r="P3" s="1431"/>
      <c r="Q3" s="1423" t="s">
        <v>1</v>
      </c>
      <c r="R3" s="1424"/>
      <c r="S3" s="1424"/>
      <c r="T3" s="1424"/>
      <c r="U3" s="1424"/>
      <c r="V3" s="1425"/>
      <c r="W3" s="1434" t="s">
        <v>253</v>
      </c>
      <c r="X3" s="1435"/>
      <c r="Y3" s="1435"/>
      <c r="Z3" s="1435"/>
      <c r="AA3" s="1436"/>
      <c r="AB3" s="1437" t="s">
        <v>253</v>
      </c>
      <c r="AC3" s="1438"/>
      <c r="AD3" s="1438"/>
      <c r="AE3" s="1438"/>
      <c r="AF3" s="1439"/>
      <c r="AG3" s="1480" t="s">
        <v>251</v>
      </c>
      <c r="AH3" s="1481"/>
      <c r="AI3" s="907"/>
      <c r="AJ3" s="551"/>
      <c r="AK3" s="1426" t="s">
        <v>298</v>
      </c>
      <c r="AL3" s="1427"/>
      <c r="AM3" s="1427"/>
      <c r="AN3" s="1427"/>
      <c r="AO3" s="1428"/>
      <c r="AP3" s="1426" t="s">
        <v>595</v>
      </c>
      <c r="AQ3" s="1427"/>
      <c r="AR3" s="1427"/>
      <c r="AS3" s="1427"/>
      <c r="AT3" s="1428"/>
      <c r="AU3" s="1489" t="s">
        <v>329</v>
      </c>
      <c r="AV3" s="1490"/>
      <c r="AW3" s="1491"/>
      <c r="AX3" s="559"/>
      <c r="AY3" s="1437" t="s">
        <v>253</v>
      </c>
      <c r="AZ3" s="1438"/>
      <c r="BA3" s="1438"/>
      <c r="BB3" s="1438"/>
      <c r="BC3" s="1439"/>
      <c r="BD3" s="1493" t="s">
        <v>253</v>
      </c>
      <c r="BE3" s="1493"/>
      <c r="BF3" s="1493"/>
      <c r="BG3" s="1493"/>
      <c r="BH3" s="1493"/>
    </row>
    <row r="4" spans="1:62" ht="159" customHeight="1" x14ac:dyDescent="0.35">
      <c r="A4" s="70" t="s">
        <v>16</v>
      </c>
      <c r="B4" s="52" t="s">
        <v>17</v>
      </c>
      <c r="C4" s="51" t="s">
        <v>71</v>
      </c>
      <c r="D4" s="52" t="s">
        <v>156</v>
      </c>
      <c r="E4" s="70" t="s">
        <v>18</v>
      </c>
      <c r="F4" s="70"/>
      <c r="G4" s="528" t="s">
        <v>85</v>
      </c>
      <c r="H4" s="529" t="s">
        <v>84</v>
      </c>
      <c r="I4" s="529" t="s">
        <v>42</v>
      </c>
      <c r="J4" s="529" t="s">
        <v>138</v>
      </c>
      <c r="K4" s="745" t="s">
        <v>349</v>
      </c>
      <c r="L4" s="610" t="s">
        <v>85</v>
      </c>
      <c r="M4" s="489" t="s">
        <v>84</v>
      </c>
      <c r="N4" s="489" t="s">
        <v>42</v>
      </c>
      <c r="O4" s="489" t="s">
        <v>138</v>
      </c>
      <c r="P4" s="745" t="s">
        <v>349</v>
      </c>
      <c r="Q4" s="394" t="s">
        <v>85</v>
      </c>
      <c r="R4" s="394" t="s">
        <v>108</v>
      </c>
      <c r="S4" s="394" t="s">
        <v>107</v>
      </c>
      <c r="T4" s="394" t="s">
        <v>84</v>
      </c>
      <c r="U4" s="394" t="s">
        <v>260</v>
      </c>
      <c r="V4" s="1028" t="s">
        <v>349</v>
      </c>
      <c r="W4" s="116" t="s">
        <v>85</v>
      </c>
      <c r="X4" s="373" t="s">
        <v>675</v>
      </c>
      <c r="Y4" s="116" t="s">
        <v>42</v>
      </c>
      <c r="Z4" s="116" t="s">
        <v>138</v>
      </c>
      <c r="AA4" s="730" t="s">
        <v>349</v>
      </c>
      <c r="AB4" s="532" t="s">
        <v>85</v>
      </c>
      <c r="AC4" s="373" t="s">
        <v>675</v>
      </c>
      <c r="AD4" s="533" t="s">
        <v>42</v>
      </c>
      <c r="AE4" s="533" t="s">
        <v>138</v>
      </c>
      <c r="AF4" s="728" t="s">
        <v>349</v>
      </c>
      <c r="AG4" s="522" t="s">
        <v>85</v>
      </c>
      <c r="AH4" s="522" t="s">
        <v>42</v>
      </c>
      <c r="AI4" s="522" t="s">
        <v>138</v>
      </c>
      <c r="AJ4" s="930" t="s">
        <v>349</v>
      </c>
      <c r="AK4" s="388" t="s">
        <v>85</v>
      </c>
      <c r="AL4" s="388" t="s">
        <v>84</v>
      </c>
      <c r="AM4" s="388" t="s">
        <v>42</v>
      </c>
      <c r="AN4" s="388" t="s">
        <v>138</v>
      </c>
      <c r="AO4" s="769" t="s">
        <v>349</v>
      </c>
      <c r="AP4" s="386" t="s">
        <v>85</v>
      </c>
      <c r="AQ4" s="953" t="s">
        <v>84</v>
      </c>
      <c r="AR4" s="953" t="s">
        <v>42</v>
      </c>
      <c r="AS4" s="953" t="s">
        <v>138</v>
      </c>
      <c r="AT4" s="940" t="s">
        <v>349</v>
      </c>
      <c r="AU4" s="530" t="s">
        <v>85</v>
      </c>
      <c r="AV4" s="531" t="s">
        <v>42</v>
      </c>
      <c r="AW4" s="531" t="s">
        <v>138</v>
      </c>
      <c r="AX4" s="797" t="s">
        <v>349</v>
      </c>
      <c r="AY4" s="532" t="s">
        <v>85</v>
      </c>
      <c r="AZ4" s="533" t="s">
        <v>744</v>
      </c>
      <c r="BA4" s="533" t="s">
        <v>42</v>
      </c>
      <c r="BB4" s="533" t="s">
        <v>138</v>
      </c>
      <c r="BC4" s="797" t="s">
        <v>349</v>
      </c>
      <c r="BD4" s="532" t="s">
        <v>85</v>
      </c>
      <c r="BE4" s="533" t="s">
        <v>744</v>
      </c>
      <c r="BF4" s="533" t="s">
        <v>42</v>
      </c>
      <c r="BG4" s="533" t="s">
        <v>138</v>
      </c>
      <c r="BH4" s="797" t="s">
        <v>349</v>
      </c>
      <c r="BI4" s="101" t="s">
        <v>20</v>
      </c>
      <c r="BJ4" s="50" t="s">
        <v>499</v>
      </c>
    </row>
    <row r="5" spans="1:62" ht="20.100000000000001" customHeight="1" x14ac:dyDescent="0.35">
      <c r="A5" s="71" t="s">
        <v>453</v>
      </c>
      <c r="B5" s="96">
        <v>4101</v>
      </c>
      <c r="C5" s="64" t="s">
        <v>165</v>
      </c>
      <c r="D5" s="71" t="s">
        <v>454</v>
      </c>
      <c r="E5" s="71" t="s">
        <v>454</v>
      </c>
      <c r="F5" s="71"/>
      <c r="G5" s="414">
        <v>4</v>
      </c>
      <c r="H5" s="414">
        <v>5</v>
      </c>
      <c r="I5" s="414">
        <v>7</v>
      </c>
      <c r="J5" s="414">
        <v>7</v>
      </c>
      <c r="K5" s="654">
        <f t="shared" ref="K5:K9" si="0">SUM(G5:J5)</f>
        <v>23</v>
      </c>
      <c r="L5" s="414">
        <v>4</v>
      </c>
      <c r="M5" s="414">
        <v>3</v>
      </c>
      <c r="N5" s="414">
        <v>6</v>
      </c>
      <c r="O5" s="414">
        <v>7</v>
      </c>
      <c r="P5" s="654">
        <f>SUM(L5:O5)</f>
        <v>20</v>
      </c>
      <c r="Q5" s="422">
        <v>8</v>
      </c>
      <c r="R5" s="422">
        <v>5</v>
      </c>
      <c r="S5" s="422">
        <v>11</v>
      </c>
      <c r="T5" s="422">
        <v>3</v>
      </c>
      <c r="U5" s="422">
        <v>2</v>
      </c>
      <c r="V5" s="965">
        <f>SUM(Q5:U5)</f>
        <v>29</v>
      </c>
      <c r="W5" s="122"/>
      <c r="X5" s="122"/>
      <c r="Y5" s="122"/>
      <c r="Z5" s="122"/>
      <c r="AA5" s="734">
        <f>SUM(W5:Z5)</f>
        <v>0</v>
      </c>
      <c r="AB5" s="122"/>
      <c r="AC5" s="122"/>
      <c r="AD5" s="122"/>
      <c r="AE5" s="122"/>
      <c r="AF5" s="734">
        <f>SUM(AB5:AE5)</f>
        <v>0</v>
      </c>
      <c r="AG5" s="111">
        <v>1</v>
      </c>
      <c r="AH5" s="111">
        <v>7</v>
      </c>
      <c r="AI5" s="111">
        <v>7</v>
      </c>
      <c r="AJ5" s="949">
        <f>SUM(AG5:AI5)</f>
        <v>15</v>
      </c>
      <c r="AK5" s="419">
        <v>3</v>
      </c>
      <c r="AL5" s="419">
        <v>3</v>
      </c>
      <c r="AM5" s="419">
        <v>6</v>
      </c>
      <c r="AN5" s="419">
        <v>7</v>
      </c>
      <c r="AO5" s="778">
        <f t="shared" ref="AO5:AO11" si="1">SUM(AK5:AN5)</f>
        <v>19</v>
      </c>
      <c r="AP5" s="419">
        <v>3</v>
      </c>
      <c r="AQ5" s="419">
        <v>2</v>
      </c>
      <c r="AR5" s="419">
        <v>6</v>
      </c>
      <c r="AS5" s="419">
        <v>7</v>
      </c>
      <c r="AT5" s="778">
        <f>SUM(AP5:AS5)</f>
        <v>18</v>
      </c>
      <c r="AU5" s="1162"/>
      <c r="AV5" s="1162"/>
      <c r="AW5" s="1162"/>
      <c r="AX5" s="1163"/>
      <c r="AY5" s="122">
        <v>2</v>
      </c>
      <c r="AZ5" s="122"/>
      <c r="BA5" s="122">
        <v>5</v>
      </c>
      <c r="BB5" s="122">
        <v>5</v>
      </c>
      <c r="BC5" s="1163">
        <f>SUM(AY5:BB5)</f>
        <v>12</v>
      </c>
      <c r="BD5" s="122">
        <v>3</v>
      </c>
      <c r="BE5" s="122"/>
      <c r="BF5" s="122">
        <v>5</v>
      </c>
      <c r="BG5" s="122">
        <v>5</v>
      </c>
      <c r="BH5" s="1163">
        <f>SUM(BD5:BG5)</f>
        <v>13</v>
      </c>
      <c r="BI5" s="79">
        <f t="shared" ref="BI5:BI8" si="2">SUM(K5,P5,AA5,AF5,AO5,AT5,AX5,BC5,BH5,V5,AJ5)</f>
        <v>149</v>
      </c>
      <c r="BJ5" s="1041">
        <v>1</v>
      </c>
    </row>
    <row r="6" spans="1:62" s="49" customFormat="1" ht="20.100000000000001" customHeight="1" x14ac:dyDescent="0.35">
      <c r="A6" s="188" t="s">
        <v>493</v>
      </c>
      <c r="B6" s="196">
        <v>4125</v>
      </c>
      <c r="C6" s="64" t="s">
        <v>165</v>
      </c>
      <c r="D6" s="189" t="s">
        <v>25</v>
      </c>
      <c r="E6" s="189" t="s">
        <v>383</v>
      </c>
      <c r="F6" s="82"/>
      <c r="G6" s="508">
        <v>5</v>
      </c>
      <c r="H6" s="508"/>
      <c r="I6" s="508">
        <v>1</v>
      </c>
      <c r="J6" s="508">
        <v>6</v>
      </c>
      <c r="K6" s="1164">
        <f t="shared" si="0"/>
        <v>12</v>
      </c>
      <c r="L6" s="415">
        <v>6</v>
      </c>
      <c r="M6" s="415"/>
      <c r="N6" s="415">
        <v>4</v>
      </c>
      <c r="O6" s="415">
        <v>6</v>
      </c>
      <c r="P6" s="654">
        <f t="shared" ref="P6:P15" si="3">SUM(L6:O6)</f>
        <v>16</v>
      </c>
      <c r="Q6" s="422">
        <v>6</v>
      </c>
      <c r="R6" s="422">
        <v>6</v>
      </c>
      <c r="S6" s="422">
        <v>2</v>
      </c>
      <c r="T6" s="422"/>
      <c r="U6" s="422">
        <v>4</v>
      </c>
      <c r="V6" s="965">
        <f>SUM(Q6:U6)</f>
        <v>18</v>
      </c>
      <c r="W6" s="122">
        <v>2</v>
      </c>
      <c r="X6" s="122"/>
      <c r="Y6" s="122"/>
      <c r="Z6" s="122"/>
      <c r="AA6" s="734">
        <f>SUM(W6:Z6)</f>
        <v>2</v>
      </c>
      <c r="AB6" s="122">
        <v>1</v>
      </c>
      <c r="AC6" s="122"/>
      <c r="AD6" s="122"/>
      <c r="AE6" s="122"/>
      <c r="AF6" s="734">
        <f>SUM(AB6:AE6)</f>
        <v>1</v>
      </c>
      <c r="AG6" s="111">
        <v>2</v>
      </c>
      <c r="AH6" s="111">
        <v>3</v>
      </c>
      <c r="AI6" s="111">
        <v>5</v>
      </c>
      <c r="AJ6" s="949">
        <f>SUM(AG6:AI6)</f>
        <v>10</v>
      </c>
      <c r="AK6" s="419">
        <v>1</v>
      </c>
      <c r="AL6" s="419"/>
      <c r="AM6" s="419">
        <v>7</v>
      </c>
      <c r="AN6" s="419">
        <v>5</v>
      </c>
      <c r="AO6" s="1165">
        <f t="shared" si="1"/>
        <v>13</v>
      </c>
      <c r="AP6" s="471">
        <v>1</v>
      </c>
      <c r="AQ6" s="471"/>
      <c r="AR6" s="471">
        <v>7</v>
      </c>
      <c r="AS6" s="471">
        <v>5</v>
      </c>
      <c r="AT6" s="1166">
        <f t="shared" ref="AT6:AT11" si="4">SUM(AP6:AS6)</f>
        <v>13</v>
      </c>
      <c r="AU6" s="1167"/>
      <c r="AV6" s="1168"/>
      <c r="AW6" s="1168"/>
      <c r="AX6" s="1169"/>
      <c r="AY6" s="122">
        <v>4</v>
      </c>
      <c r="AZ6" s="122"/>
      <c r="BA6" s="122"/>
      <c r="BB6" s="122">
        <v>3</v>
      </c>
      <c r="BC6" s="1169">
        <f>SUM(AY6:BB6)</f>
        <v>7</v>
      </c>
      <c r="BD6" s="122">
        <v>2</v>
      </c>
      <c r="BE6" s="122"/>
      <c r="BF6" s="122"/>
      <c r="BG6" s="122">
        <v>3</v>
      </c>
      <c r="BH6" s="1169">
        <f>SUM(BD6:BG6)</f>
        <v>5</v>
      </c>
      <c r="BI6" s="79">
        <f t="shared" si="2"/>
        <v>97</v>
      </c>
      <c r="BJ6" s="1041">
        <v>4</v>
      </c>
    </row>
    <row r="7" spans="1:62" s="49" customFormat="1" ht="20.100000000000001" customHeight="1" x14ac:dyDescent="0.35">
      <c r="A7" s="188" t="s">
        <v>545</v>
      </c>
      <c r="B7" s="196">
        <v>3141</v>
      </c>
      <c r="C7" s="64" t="s">
        <v>165</v>
      </c>
      <c r="D7" s="189" t="s">
        <v>546</v>
      </c>
      <c r="E7" s="189" t="s">
        <v>546</v>
      </c>
      <c r="F7" s="82"/>
      <c r="G7" s="508"/>
      <c r="H7" s="508"/>
      <c r="I7" s="508"/>
      <c r="J7" s="508"/>
      <c r="K7" s="1164">
        <f t="shared" si="0"/>
        <v>0</v>
      </c>
      <c r="L7" s="415"/>
      <c r="M7" s="415"/>
      <c r="N7" s="415"/>
      <c r="O7" s="415"/>
      <c r="P7" s="654">
        <f t="shared" si="3"/>
        <v>0</v>
      </c>
      <c r="Q7" s="422"/>
      <c r="R7" s="422">
        <v>7</v>
      </c>
      <c r="S7" s="422">
        <v>6</v>
      </c>
      <c r="T7" s="422"/>
      <c r="U7" s="422"/>
      <c r="V7" s="965">
        <f>SUM(Q7:U7)</f>
        <v>13</v>
      </c>
      <c r="W7" s="122"/>
      <c r="X7" s="122"/>
      <c r="Y7" s="122"/>
      <c r="Z7" s="122"/>
      <c r="AA7" s="734"/>
      <c r="AB7" s="122"/>
      <c r="AC7" s="122"/>
      <c r="AD7" s="122"/>
      <c r="AE7" s="122"/>
      <c r="AF7" s="734"/>
      <c r="AG7" s="111">
        <v>5</v>
      </c>
      <c r="AH7" s="111">
        <v>5</v>
      </c>
      <c r="AI7" s="111">
        <v>6</v>
      </c>
      <c r="AJ7" s="949">
        <f>SUM(AG7:AI7)</f>
        <v>16</v>
      </c>
      <c r="AK7" s="419"/>
      <c r="AL7" s="419"/>
      <c r="AM7" s="419"/>
      <c r="AN7" s="419"/>
      <c r="AO7" s="1165">
        <f t="shared" si="1"/>
        <v>0</v>
      </c>
      <c r="AP7" s="471"/>
      <c r="AQ7" s="471"/>
      <c r="AR7" s="471"/>
      <c r="AS7" s="471"/>
      <c r="AT7" s="1166">
        <f t="shared" si="4"/>
        <v>0</v>
      </c>
      <c r="AU7" s="1167"/>
      <c r="AV7" s="1168"/>
      <c r="AW7" s="1168"/>
      <c r="AX7" s="1169"/>
      <c r="AY7" s="122"/>
      <c r="AZ7" s="122"/>
      <c r="BA7" s="122"/>
      <c r="BB7" s="122"/>
      <c r="BC7" s="1169"/>
      <c r="BD7" s="122"/>
      <c r="BE7" s="122"/>
      <c r="BF7" s="122"/>
      <c r="BG7" s="122"/>
      <c r="BH7" s="1169"/>
      <c r="BI7" s="79">
        <f t="shared" si="2"/>
        <v>29</v>
      </c>
      <c r="BJ7" s="1041">
        <v>9</v>
      </c>
    </row>
    <row r="8" spans="1:62" s="49" customFormat="1" ht="20.100000000000001" customHeight="1" x14ac:dyDescent="0.35">
      <c r="A8" s="82" t="s">
        <v>490</v>
      </c>
      <c r="B8" s="149">
        <v>3115</v>
      </c>
      <c r="C8" s="64" t="s">
        <v>165</v>
      </c>
      <c r="D8" s="71" t="s">
        <v>491</v>
      </c>
      <c r="E8" s="71" t="s">
        <v>491</v>
      </c>
      <c r="F8" s="82"/>
      <c r="G8" s="508"/>
      <c r="H8" s="508"/>
      <c r="I8" s="508"/>
      <c r="J8" s="508"/>
      <c r="K8" s="1164">
        <f t="shared" si="0"/>
        <v>0</v>
      </c>
      <c r="L8" s="415"/>
      <c r="M8" s="415"/>
      <c r="N8" s="415"/>
      <c r="O8" s="415"/>
      <c r="P8" s="654">
        <f t="shared" si="3"/>
        <v>0</v>
      </c>
      <c r="Q8" s="422"/>
      <c r="R8" s="422"/>
      <c r="S8" s="422"/>
      <c r="T8" s="422"/>
      <c r="U8" s="422"/>
      <c r="V8" s="965"/>
      <c r="W8" s="122"/>
      <c r="X8" s="122"/>
      <c r="Y8" s="122"/>
      <c r="Z8" s="122"/>
      <c r="AA8" s="734"/>
      <c r="AB8" s="122"/>
      <c r="AC8" s="122"/>
      <c r="AD8" s="122"/>
      <c r="AE8" s="122"/>
      <c r="AF8" s="734"/>
      <c r="AG8" s="111"/>
      <c r="AH8" s="111"/>
      <c r="AI8" s="111"/>
      <c r="AJ8" s="949">
        <f t="shared" ref="AJ8:AJ13" si="5">SUM(AG8:AI8)</f>
        <v>0</v>
      </c>
      <c r="AK8" s="419"/>
      <c r="AL8" s="419"/>
      <c r="AM8" s="419"/>
      <c r="AN8" s="419"/>
      <c r="AO8" s="1165">
        <f t="shared" si="1"/>
        <v>0</v>
      </c>
      <c r="AP8" s="471"/>
      <c r="AQ8" s="471"/>
      <c r="AR8" s="471"/>
      <c r="AS8" s="471"/>
      <c r="AT8" s="1166">
        <f t="shared" si="4"/>
        <v>0</v>
      </c>
      <c r="AU8" s="1167"/>
      <c r="AV8" s="1168"/>
      <c r="AW8" s="1168"/>
      <c r="AX8" s="1169"/>
      <c r="AY8" s="122"/>
      <c r="AZ8" s="122"/>
      <c r="BA8" s="122"/>
      <c r="BB8" s="122"/>
      <c r="BC8" s="1169"/>
      <c r="BD8" s="122"/>
      <c r="BE8" s="122"/>
      <c r="BF8" s="122"/>
      <c r="BG8" s="122"/>
      <c r="BH8" s="1169"/>
      <c r="BI8" s="79">
        <f t="shared" si="2"/>
        <v>0</v>
      </c>
      <c r="BJ8" s="1041"/>
    </row>
    <row r="9" spans="1:62" s="49" customFormat="1" ht="19.5" customHeight="1" x14ac:dyDescent="0.35">
      <c r="A9" s="958" t="s">
        <v>535</v>
      </c>
      <c r="B9" s="959">
        <v>4146</v>
      </c>
      <c r="C9" s="64" t="s">
        <v>165</v>
      </c>
      <c r="D9" s="874" t="s">
        <v>536</v>
      </c>
      <c r="E9" s="188" t="s">
        <v>536</v>
      </c>
      <c r="F9" s="82"/>
      <c r="G9" s="508">
        <v>6</v>
      </c>
      <c r="H9" s="508"/>
      <c r="I9" s="508">
        <v>6</v>
      </c>
      <c r="J9" s="508">
        <v>2</v>
      </c>
      <c r="K9" s="1164">
        <f t="shared" si="0"/>
        <v>14</v>
      </c>
      <c r="L9" s="415">
        <v>7</v>
      </c>
      <c r="M9" s="415"/>
      <c r="N9" s="415">
        <v>7</v>
      </c>
      <c r="O9" s="415">
        <v>2</v>
      </c>
      <c r="P9" s="654">
        <f t="shared" si="3"/>
        <v>16</v>
      </c>
      <c r="Q9" s="422">
        <v>3</v>
      </c>
      <c r="R9" s="422">
        <v>11</v>
      </c>
      <c r="S9" s="422">
        <v>7</v>
      </c>
      <c r="T9" s="422"/>
      <c r="U9" s="422">
        <v>5</v>
      </c>
      <c r="V9" s="965">
        <f>SUM(Q9:U9)</f>
        <v>26</v>
      </c>
      <c r="W9" s="122">
        <v>5</v>
      </c>
      <c r="X9" s="122">
        <v>2</v>
      </c>
      <c r="Y9" s="122">
        <v>2</v>
      </c>
      <c r="Z9" s="122">
        <v>3</v>
      </c>
      <c r="AA9" s="734">
        <f>SUM(W9:Z9)</f>
        <v>12</v>
      </c>
      <c r="AB9" s="122">
        <v>3</v>
      </c>
      <c r="AC9" s="122">
        <v>2</v>
      </c>
      <c r="AD9" s="122">
        <v>2</v>
      </c>
      <c r="AE9" s="122">
        <v>3</v>
      </c>
      <c r="AF9" s="734">
        <f>SUM(AB9:AE9)</f>
        <v>10</v>
      </c>
      <c r="AG9" s="111">
        <v>3</v>
      </c>
      <c r="AH9" s="111">
        <v>6</v>
      </c>
      <c r="AI9" s="111">
        <v>3</v>
      </c>
      <c r="AJ9" s="949">
        <f t="shared" si="5"/>
        <v>12</v>
      </c>
      <c r="AK9" s="419">
        <v>2</v>
      </c>
      <c r="AL9" s="419">
        <v>2</v>
      </c>
      <c r="AM9" s="419">
        <v>2</v>
      </c>
      <c r="AN9" s="419">
        <v>4</v>
      </c>
      <c r="AO9" s="1165">
        <f t="shared" si="1"/>
        <v>10</v>
      </c>
      <c r="AP9" s="471">
        <v>2</v>
      </c>
      <c r="AQ9" s="471">
        <v>3</v>
      </c>
      <c r="AR9" s="471">
        <v>2</v>
      </c>
      <c r="AS9" s="471">
        <v>4</v>
      </c>
      <c r="AT9" s="1166">
        <f t="shared" si="4"/>
        <v>11</v>
      </c>
      <c r="AU9" s="1167"/>
      <c r="AV9" s="1168"/>
      <c r="AW9" s="1168"/>
      <c r="AX9" s="1169"/>
      <c r="AY9" s="122">
        <v>3</v>
      </c>
      <c r="AZ9" s="122">
        <v>3</v>
      </c>
      <c r="BA9" s="122"/>
      <c r="BB9" s="122">
        <v>6</v>
      </c>
      <c r="BC9" s="1169">
        <f>SUM(AY9:BB9)</f>
        <v>12</v>
      </c>
      <c r="BD9" s="122">
        <v>4</v>
      </c>
      <c r="BE9" s="122">
        <v>3</v>
      </c>
      <c r="BF9" s="122"/>
      <c r="BG9" s="122">
        <v>6</v>
      </c>
      <c r="BH9" s="1169">
        <f>SUM(BD9:BG9)</f>
        <v>13</v>
      </c>
      <c r="BI9" s="79">
        <f>SUM(K9,P9,AA9,AF9,AO9,AT9,AX9,BC9,BH9,V9,AJ9)</f>
        <v>136</v>
      </c>
      <c r="BJ9" s="1041">
        <v>2</v>
      </c>
    </row>
    <row r="10" spans="1:62" s="49" customFormat="1" ht="19.5" customHeight="1" x14ac:dyDescent="0.35">
      <c r="A10" s="63" t="s">
        <v>547</v>
      </c>
      <c r="B10" s="264">
        <v>4130</v>
      </c>
      <c r="C10" s="64" t="s">
        <v>165</v>
      </c>
      <c r="D10" s="874" t="s">
        <v>391</v>
      </c>
      <c r="E10" s="188" t="s">
        <v>431</v>
      </c>
      <c r="F10" s="82"/>
      <c r="G10" s="508">
        <v>3</v>
      </c>
      <c r="H10" s="508"/>
      <c r="I10" s="508">
        <v>5</v>
      </c>
      <c r="J10" s="508">
        <v>4</v>
      </c>
      <c r="K10" s="1164">
        <f>SUM(G10:J10)</f>
        <v>12</v>
      </c>
      <c r="L10" s="415">
        <v>2</v>
      </c>
      <c r="M10" s="415"/>
      <c r="N10" s="415">
        <v>3</v>
      </c>
      <c r="O10" s="415">
        <v>4</v>
      </c>
      <c r="P10" s="654">
        <f t="shared" si="3"/>
        <v>9</v>
      </c>
      <c r="Q10" s="422"/>
      <c r="R10" s="422">
        <v>9</v>
      </c>
      <c r="S10" s="422"/>
      <c r="T10" s="422"/>
      <c r="U10" s="422"/>
      <c r="V10" s="965">
        <f>SUM(Q10:U10)</f>
        <v>9</v>
      </c>
      <c r="W10" s="122">
        <v>3</v>
      </c>
      <c r="X10" s="122"/>
      <c r="Y10" s="122">
        <v>3</v>
      </c>
      <c r="Z10" s="122">
        <v>2</v>
      </c>
      <c r="AA10" s="734">
        <f>SUM(W10:Z10)</f>
        <v>8</v>
      </c>
      <c r="AB10" s="122">
        <v>4</v>
      </c>
      <c r="AC10" s="122"/>
      <c r="AD10" s="122">
        <v>3</v>
      </c>
      <c r="AE10" s="122">
        <v>2</v>
      </c>
      <c r="AF10" s="734">
        <f>SUM(AB10:AE10)</f>
        <v>9</v>
      </c>
      <c r="AG10" s="111">
        <v>4</v>
      </c>
      <c r="AH10" s="111">
        <v>4</v>
      </c>
      <c r="AI10" s="111">
        <v>4</v>
      </c>
      <c r="AJ10" s="949">
        <f t="shared" si="5"/>
        <v>12</v>
      </c>
      <c r="AK10" s="419">
        <v>4</v>
      </c>
      <c r="AL10" s="419"/>
      <c r="AM10" s="419">
        <v>5</v>
      </c>
      <c r="AN10" s="419">
        <v>3</v>
      </c>
      <c r="AO10" s="1165">
        <f t="shared" si="1"/>
        <v>12</v>
      </c>
      <c r="AP10" s="471">
        <v>4</v>
      </c>
      <c r="AQ10" s="471"/>
      <c r="AR10" s="471">
        <v>5</v>
      </c>
      <c r="AS10" s="471">
        <v>3</v>
      </c>
      <c r="AT10" s="1166">
        <f t="shared" si="4"/>
        <v>12</v>
      </c>
      <c r="AU10" s="1167"/>
      <c r="AV10" s="1168"/>
      <c r="AW10" s="1168"/>
      <c r="AX10" s="1169"/>
      <c r="AY10" s="122"/>
      <c r="AZ10" s="122"/>
      <c r="BA10" s="122">
        <v>3</v>
      </c>
      <c r="BB10" s="122">
        <v>7</v>
      </c>
      <c r="BC10" s="1169">
        <f>SUM(AY10:BB10)</f>
        <v>10</v>
      </c>
      <c r="BD10" s="122"/>
      <c r="BE10" s="122"/>
      <c r="BF10" s="122">
        <v>4</v>
      </c>
      <c r="BG10" s="122">
        <v>7</v>
      </c>
      <c r="BH10" s="1169">
        <f>SUM(BD10:BG10)</f>
        <v>11</v>
      </c>
      <c r="BI10" s="79">
        <f t="shared" ref="BI10:BI20" si="6">SUM(K10,P10,AA10,AF10,AO10,AT10,AX10,BC10,BH10,V10,AJ10)</f>
        <v>104</v>
      </c>
      <c r="BJ10" s="1041">
        <v>3</v>
      </c>
    </row>
    <row r="11" spans="1:62" s="49" customFormat="1" ht="19.5" customHeight="1" x14ac:dyDescent="0.35">
      <c r="A11" s="63" t="s">
        <v>455</v>
      </c>
      <c r="B11" s="264">
        <v>3077</v>
      </c>
      <c r="C11" s="64" t="s">
        <v>165</v>
      </c>
      <c r="D11" s="874" t="s">
        <v>647</v>
      </c>
      <c r="E11" s="874" t="s">
        <v>647</v>
      </c>
      <c r="F11" s="82"/>
      <c r="G11" s="508"/>
      <c r="H11" s="508"/>
      <c r="I11" s="508">
        <v>2</v>
      </c>
      <c r="J11" s="508">
        <v>5</v>
      </c>
      <c r="K11" s="1164">
        <f>SUM(G11:J11)</f>
        <v>7</v>
      </c>
      <c r="L11" s="415"/>
      <c r="M11" s="415"/>
      <c r="N11" s="415">
        <v>5</v>
      </c>
      <c r="O11" s="415">
        <v>5</v>
      </c>
      <c r="P11" s="654">
        <f t="shared" si="3"/>
        <v>10</v>
      </c>
      <c r="Q11" s="422"/>
      <c r="R11" s="422"/>
      <c r="S11" s="422"/>
      <c r="T11" s="422"/>
      <c r="U11" s="422"/>
      <c r="V11" s="965"/>
      <c r="W11" s="122"/>
      <c r="X11" s="122"/>
      <c r="Y11" s="122">
        <v>1</v>
      </c>
      <c r="Z11" s="122">
        <v>1</v>
      </c>
      <c r="AA11" s="734">
        <f>SUM(W11:Z11)</f>
        <v>2</v>
      </c>
      <c r="AB11" s="122"/>
      <c r="AC11" s="122"/>
      <c r="AD11" s="122">
        <v>1</v>
      </c>
      <c r="AE11" s="122">
        <v>1</v>
      </c>
      <c r="AF11" s="734">
        <f>SUM(AB11:AE11)</f>
        <v>2</v>
      </c>
      <c r="AG11" s="111"/>
      <c r="AH11" s="111"/>
      <c r="AI11" s="111"/>
      <c r="AJ11" s="949">
        <f t="shared" si="5"/>
        <v>0</v>
      </c>
      <c r="AK11" s="419"/>
      <c r="AL11" s="419"/>
      <c r="AM11" s="419">
        <v>3</v>
      </c>
      <c r="AN11" s="419">
        <v>6</v>
      </c>
      <c r="AO11" s="1165">
        <f t="shared" si="1"/>
        <v>9</v>
      </c>
      <c r="AP11" s="471"/>
      <c r="AQ11" s="471"/>
      <c r="AR11" s="471">
        <v>3</v>
      </c>
      <c r="AS11" s="471">
        <v>6</v>
      </c>
      <c r="AT11" s="1166">
        <f t="shared" si="4"/>
        <v>9</v>
      </c>
      <c r="AU11" s="1167"/>
      <c r="AV11" s="1168"/>
      <c r="AW11" s="1168"/>
      <c r="AX11" s="1169"/>
      <c r="AY11" s="122">
        <v>1</v>
      </c>
      <c r="AZ11" s="122"/>
      <c r="BA11" s="122"/>
      <c r="BB11" s="122"/>
      <c r="BC11" s="1169">
        <f>SUM(AY11:BB11)</f>
        <v>1</v>
      </c>
      <c r="BD11" s="122">
        <v>1</v>
      </c>
      <c r="BE11" s="122"/>
      <c r="BF11" s="122"/>
      <c r="BG11" s="122"/>
      <c r="BH11" s="1169">
        <f>SUM(BD11:BG11)</f>
        <v>1</v>
      </c>
      <c r="BI11" s="79">
        <f t="shared" si="6"/>
        <v>41</v>
      </c>
      <c r="BJ11" s="1041">
        <v>7</v>
      </c>
    </row>
    <row r="12" spans="1:62" ht="20.100000000000001" customHeight="1" x14ac:dyDescent="0.35">
      <c r="A12" s="71" t="s">
        <v>584</v>
      </c>
      <c r="B12" s="58">
        <v>7496</v>
      </c>
      <c r="C12" s="64" t="s">
        <v>165</v>
      </c>
      <c r="D12" s="104" t="s">
        <v>582</v>
      </c>
      <c r="E12" s="82" t="s">
        <v>583</v>
      </c>
      <c r="F12" s="82"/>
      <c r="G12" s="508">
        <v>7</v>
      </c>
      <c r="H12" s="508">
        <v>2</v>
      </c>
      <c r="I12" s="508">
        <v>4</v>
      </c>
      <c r="J12" s="508">
        <v>3</v>
      </c>
      <c r="K12" s="1164">
        <f>SUM(G12:J12)</f>
        <v>16</v>
      </c>
      <c r="L12" s="415">
        <v>5</v>
      </c>
      <c r="M12" s="415">
        <v>4</v>
      </c>
      <c r="N12" s="415">
        <v>2</v>
      </c>
      <c r="O12" s="415">
        <v>3</v>
      </c>
      <c r="P12" s="654">
        <f t="shared" si="3"/>
        <v>14</v>
      </c>
      <c r="Q12" s="1170">
        <v>5</v>
      </c>
      <c r="R12" s="1170">
        <v>4</v>
      </c>
      <c r="S12" s="1170"/>
      <c r="T12" s="1170">
        <v>6</v>
      </c>
      <c r="U12" s="1170">
        <v>8</v>
      </c>
      <c r="V12" s="950">
        <f>SUM(Q12:U12)</f>
        <v>23</v>
      </c>
      <c r="W12" s="625">
        <v>1</v>
      </c>
      <c r="X12" s="625"/>
      <c r="Y12" s="625">
        <v>4</v>
      </c>
      <c r="Z12" s="625">
        <v>4</v>
      </c>
      <c r="AA12" s="1171">
        <f>SUM(W12:Z12)</f>
        <v>9</v>
      </c>
      <c r="AB12" s="625">
        <v>2</v>
      </c>
      <c r="AC12" s="625"/>
      <c r="AD12" s="625">
        <v>4</v>
      </c>
      <c r="AE12" s="625">
        <v>4</v>
      </c>
      <c r="AF12" s="1171">
        <f>SUM(AB12:AE12)</f>
        <v>10</v>
      </c>
      <c r="AG12" s="208"/>
      <c r="AH12" s="208"/>
      <c r="AI12" s="208"/>
      <c r="AJ12" s="1166">
        <f t="shared" si="5"/>
        <v>0</v>
      </c>
      <c r="AK12" s="471"/>
      <c r="AL12" s="471"/>
      <c r="AM12" s="471"/>
      <c r="AN12" s="471"/>
      <c r="AO12" s="1165">
        <f>SUM(AK12:AN12)</f>
        <v>0</v>
      </c>
      <c r="AP12" s="471"/>
      <c r="AQ12" s="471"/>
      <c r="AR12" s="471"/>
      <c r="AS12" s="471"/>
      <c r="AT12" s="1166">
        <f>SUM(AP12:AS12)</f>
        <v>0</v>
      </c>
      <c r="AU12" s="1167"/>
      <c r="AV12" s="1168"/>
      <c r="AW12" s="1168"/>
      <c r="AX12" s="1169"/>
      <c r="AY12" s="625"/>
      <c r="AZ12" s="625"/>
      <c r="BA12" s="625"/>
      <c r="BB12" s="625">
        <v>2</v>
      </c>
      <c r="BC12" s="1169">
        <f>SUM(AY12:BB12)</f>
        <v>2</v>
      </c>
      <c r="BD12" s="625"/>
      <c r="BE12" s="625"/>
      <c r="BF12" s="625"/>
      <c r="BG12" s="625">
        <v>2</v>
      </c>
      <c r="BH12" s="1169">
        <f>SUM(BD12:BG12)</f>
        <v>2</v>
      </c>
      <c r="BI12" s="79">
        <f t="shared" si="6"/>
        <v>76</v>
      </c>
      <c r="BJ12" s="1041">
        <v>6</v>
      </c>
    </row>
    <row r="13" spans="1:62" ht="20.100000000000001" customHeight="1" x14ac:dyDescent="0.35">
      <c r="A13" s="51" t="s">
        <v>596</v>
      </c>
      <c r="B13" s="58">
        <v>3159</v>
      </c>
      <c r="C13" s="64" t="s">
        <v>165</v>
      </c>
      <c r="D13" s="91" t="s">
        <v>623</v>
      </c>
      <c r="E13" s="265" t="s">
        <v>597</v>
      </c>
      <c r="F13" s="82"/>
      <c r="G13" s="508"/>
      <c r="H13" s="508"/>
      <c r="I13" s="508"/>
      <c r="J13" s="508"/>
      <c r="K13" s="1164">
        <f>SUM(G13:J13)</f>
        <v>0</v>
      </c>
      <c r="L13" s="415"/>
      <c r="M13" s="415"/>
      <c r="N13" s="415"/>
      <c r="O13" s="415"/>
      <c r="P13" s="654">
        <f t="shared" si="3"/>
        <v>0</v>
      </c>
      <c r="Q13" s="1373"/>
      <c r="R13" s="1373"/>
      <c r="S13" s="1373"/>
      <c r="T13" s="1373"/>
      <c r="U13" s="1373"/>
      <c r="V13" s="950">
        <f>SUM(Q13:U13)</f>
        <v>0</v>
      </c>
      <c r="W13" s="625">
        <v>4</v>
      </c>
      <c r="X13" s="625">
        <v>4</v>
      </c>
      <c r="Y13" s="625">
        <v>5</v>
      </c>
      <c r="Z13" s="625">
        <v>5</v>
      </c>
      <c r="AA13" s="1171">
        <f>SUM(W13:Z13)</f>
        <v>18</v>
      </c>
      <c r="AB13" s="625">
        <v>5</v>
      </c>
      <c r="AC13" s="625">
        <v>5</v>
      </c>
      <c r="AD13" s="625">
        <v>5</v>
      </c>
      <c r="AE13" s="625">
        <v>5</v>
      </c>
      <c r="AF13" s="1171">
        <f>SUM(AB13:AE13)</f>
        <v>20</v>
      </c>
      <c r="AG13" s="208"/>
      <c r="AH13" s="208"/>
      <c r="AI13" s="208"/>
      <c r="AJ13" s="1166">
        <f t="shared" si="5"/>
        <v>0</v>
      </c>
      <c r="AK13" s="471">
        <v>5</v>
      </c>
      <c r="AL13" s="471">
        <v>5</v>
      </c>
      <c r="AM13" s="471">
        <v>4</v>
      </c>
      <c r="AN13" s="471">
        <v>2</v>
      </c>
      <c r="AO13" s="1165">
        <f>SUM(AK13:AN13)</f>
        <v>16</v>
      </c>
      <c r="AP13" s="471">
        <v>5</v>
      </c>
      <c r="AQ13" s="471">
        <v>5</v>
      </c>
      <c r="AR13" s="471">
        <v>4</v>
      </c>
      <c r="AS13" s="471">
        <v>2</v>
      </c>
      <c r="AT13" s="1166">
        <f>SUM(AP13:AS13)</f>
        <v>16</v>
      </c>
      <c r="AU13" s="1167"/>
      <c r="AV13" s="1168"/>
      <c r="AW13" s="1168"/>
      <c r="AX13" s="1169"/>
      <c r="AY13" s="625">
        <v>5</v>
      </c>
      <c r="AZ13" s="625"/>
      <c r="BA13" s="625">
        <v>4</v>
      </c>
      <c r="BB13" s="625">
        <v>4</v>
      </c>
      <c r="BC13" s="1169">
        <f>SUM(AY13:BB13)</f>
        <v>13</v>
      </c>
      <c r="BD13" s="625">
        <v>5</v>
      </c>
      <c r="BE13" s="625"/>
      <c r="BF13" s="625">
        <v>3</v>
      </c>
      <c r="BG13" s="625">
        <v>4</v>
      </c>
      <c r="BH13" s="1169">
        <f>SUM(BD13:BG13)</f>
        <v>12</v>
      </c>
      <c r="BI13" s="79">
        <f>SUM(K13,P13,AA13,AF13,AO13,AT13,AX13,BC13,BH13,AJ13)</f>
        <v>95</v>
      </c>
      <c r="BJ13" s="1041">
        <v>5</v>
      </c>
    </row>
    <row r="14" spans="1:62" ht="20.100000000000001" customHeight="1" x14ac:dyDescent="0.35">
      <c r="A14" s="51" t="s">
        <v>656</v>
      </c>
      <c r="B14" s="58">
        <v>3195</v>
      </c>
      <c r="C14" s="103" t="s">
        <v>308</v>
      </c>
      <c r="D14" s="91" t="s">
        <v>168</v>
      </c>
      <c r="E14" s="265" t="s">
        <v>48</v>
      </c>
      <c r="F14" s="82"/>
      <c r="G14" s="508"/>
      <c r="H14" s="508"/>
      <c r="I14" s="508">
        <v>3</v>
      </c>
      <c r="J14" s="508">
        <v>1</v>
      </c>
      <c r="K14" s="1164">
        <f>SUM(G14:J14)</f>
        <v>4</v>
      </c>
      <c r="L14" s="415"/>
      <c r="M14" s="415"/>
      <c r="N14" s="415">
        <v>1</v>
      </c>
      <c r="O14" s="415">
        <v>1</v>
      </c>
      <c r="P14" s="654">
        <f t="shared" si="3"/>
        <v>2</v>
      </c>
      <c r="Q14" s="1170">
        <v>4</v>
      </c>
      <c r="R14" s="1170">
        <v>3</v>
      </c>
      <c r="S14" s="1170">
        <v>9</v>
      </c>
      <c r="T14" s="1170"/>
      <c r="U14" s="1170">
        <v>10</v>
      </c>
      <c r="V14" s="950">
        <f>SUM(Q14:U14)</f>
        <v>26</v>
      </c>
      <c r="W14" s="625"/>
      <c r="X14" s="625"/>
      <c r="Y14" s="625"/>
      <c r="Z14" s="625"/>
      <c r="AA14" s="1171"/>
      <c r="AB14" s="1172"/>
      <c r="AC14" s="1172"/>
      <c r="AD14" s="1172"/>
      <c r="AE14" s="1172"/>
      <c r="AF14" s="1171"/>
      <c r="AG14" s="208"/>
      <c r="AH14" s="208"/>
      <c r="AI14" s="208"/>
      <c r="AJ14" s="1166"/>
      <c r="AK14" s="471"/>
      <c r="AL14" s="471"/>
      <c r="AM14" s="471"/>
      <c r="AN14" s="471"/>
      <c r="AO14" s="1165"/>
      <c r="AP14" s="471"/>
      <c r="AQ14" s="471"/>
      <c r="AR14" s="471"/>
      <c r="AS14" s="471"/>
      <c r="AT14" s="1166"/>
      <c r="AU14" s="1167"/>
      <c r="AV14" s="1168"/>
      <c r="AW14" s="1168"/>
      <c r="AX14" s="1169"/>
      <c r="AY14" s="625"/>
      <c r="AZ14" s="625"/>
      <c r="BA14" s="625"/>
      <c r="BB14" s="625"/>
      <c r="BC14" s="1169"/>
      <c r="BD14" s="625"/>
      <c r="BE14" s="625"/>
      <c r="BF14" s="625"/>
      <c r="BG14" s="625"/>
      <c r="BH14" s="1169"/>
      <c r="BI14" s="79">
        <f t="shared" ref="BI14" si="7">SUM(K14,P14,AA14,AF14,AO14,AT14,AX14,BC14,BH14,V14,AJ14)</f>
        <v>32</v>
      </c>
      <c r="BJ14" s="1041">
        <v>8</v>
      </c>
    </row>
    <row r="15" spans="1:62" ht="20.100000000000001" customHeight="1" x14ac:dyDescent="0.35">
      <c r="A15" s="51" t="s">
        <v>707</v>
      </c>
      <c r="B15" s="58">
        <v>3197</v>
      </c>
      <c r="C15" s="103"/>
      <c r="D15" s="91" t="s">
        <v>708</v>
      </c>
      <c r="E15" s="265" t="s">
        <v>709</v>
      </c>
      <c r="F15" s="82"/>
      <c r="G15" s="508"/>
      <c r="H15" s="508"/>
      <c r="I15" s="508"/>
      <c r="J15" s="508"/>
      <c r="K15" s="1164"/>
      <c r="L15" s="415"/>
      <c r="M15" s="415"/>
      <c r="N15" s="415"/>
      <c r="O15" s="415"/>
      <c r="P15" s="654">
        <f t="shared" si="3"/>
        <v>0</v>
      </c>
      <c r="Q15" s="1170">
        <v>9</v>
      </c>
      <c r="R15" s="1170"/>
      <c r="S15" s="1170"/>
      <c r="T15" s="1170"/>
      <c r="U15" s="1170"/>
      <c r="V15" s="950">
        <f>SUM(Q15:U15)</f>
        <v>9</v>
      </c>
      <c r="W15" s="625"/>
      <c r="X15" s="625"/>
      <c r="Y15" s="625"/>
      <c r="Z15" s="625"/>
      <c r="AA15" s="1171"/>
      <c r="AB15" s="1172"/>
      <c r="AC15" s="1172"/>
      <c r="AD15" s="1172"/>
      <c r="AE15" s="1172"/>
      <c r="AF15" s="1171"/>
      <c r="AG15" s="208"/>
      <c r="AH15" s="208"/>
      <c r="AI15" s="208"/>
      <c r="AJ15" s="1166"/>
      <c r="AK15" s="471"/>
      <c r="AL15" s="471"/>
      <c r="AM15" s="471"/>
      <c r="AN15" s="471"/>
      <c r="AO15" s="1165"/>
      <c r="AP15" s="471"/>
      <c r="AQ15" s="471"/>
      <c r="AR15" s="471"/>
      <c r="AS15" s="471"/>
      <c r="AT15" s="1166"/>
      <c r="AU15" s="1167"/>
      <c r="AV15" s="1168"/>
      <c r="AW15" s="1168"/>
      <c r="AX15" s="1169"/>
      <c r="AY15" s="625"/>
      <c r="AZ15" s="625"/>
      <c r="BA15" s="625"/>
      <c r="BB15" s="625"/>
      <c r="BC15" s="1169"/>
      <c r="BD15" s="625"/>
      <c r="BE15" s="625"/>
      <c r="BF15" s="625"/>
      <c r="BG15" s="625"/>
      <c r="BH15" s="1169"/>
      <c r="BI15" s="79"/>
      <c r="BJ15" s="1041"/>
    </row>
    <row r="16" spans="1:62" ht="20.100000000000001" customHeight="1" x14ac:dyDescent="0.35">
      <c r="A16" s="51" t="s">
        <v>606</v>
      </c>
      <c r="B16" s="58">
        <v>3138</v>
      </c>
      <c r="C16" s="104" t="s">
        <v>165</v>
      </c>
      <c r="D16" s="71" t="s">
        <v>607</v>
      </c>
      <c r="E16" s="71" t="s">
        <v>607</v>
      </c>
      <c r="F16" s="82"/>
      <c r="G16" s="508"/>
      <c r="H16" s="508"/>
      <c r="I16" s="508"/>
      <c r="J16" s="508"/>
      <c r="K16" s="1173">
        <f>SUM(G16:J16)</f>
        <v>0</v>
      </c>
      <c r="L16" s="1174"/>
      <c r="M16" s="1174"/>
      <c r="N16" s="1174"/>
      <c r="O16" s="1174"/>
      <c r="P16" s="1175"/>
      <c r="Q16" s="1170"/>
      <c r="R16" s="1170"/>
      <c r="S16" s="1170"/>
      <c r="T16" s="1170"/>
      <c r="U16" s="1170"/>
      <c r="V16" s="950"/>
      <c r="W16" s="1176"/>
      <c r="X16" s="1176"/>
      <c r="Y16" s="625"/>
      <c r="Z16" s="625"/>
      <c r="AA16" s="1171"/>
      <c r="AB16" s="1172"/>
      <c r="AC16" s="1172"/>
      <c r="AD16" s="1172"/>
      <c r="AE16" s="1172"/>
      <c r="AF16" s="1171"/>
      <c r="AG16" s="208"/>
      <c r="AH16" s="208"/>
      <c r="AI16" s="208"/>
      <c r="AJ16" s="1166">
        <f>SUM(AG16:AI16)</f>
        <v>0</v>
      </c>
      <c r="AK16" s="472"/>
      <c r="AL16" s="472"/>
      <c r="AM16" s="472"/>
      <c r="AN16" s="472"/>
      <c r="AO16" s="1177"/>
      <c r="AP16" s="472"/>
      <c r="AQ16" s="472"/>
      <c r="AR16" s="472"/>
      <c r="AS16" s="472"/>
      <c r="AT16" s="1178"/>
      <c r="AU16" s="1167"/>
      <c r="AV16" s="1168"/>
      <c r="AW16" s="1168"/>
      <c r="AX16" s="1169"/>
      <c r="AY16" s="625"/>
      <c r="AZ16" s="625"/>
      <c r="BA16" s="625"/>
      <c r="BB16" s="625"/>
      <c r="BC16" s="1169">
        <f>SUM(AY16:BB16)</f>
        <v>0</v>
      </c>
      <c r="BD16" s="625"/>
      <c r="BE16" s="625"/>
      <c r="BF16" s="625"/>
      <c r="BG16" s="625"/>
      <c r="BH16" s="1169">
        <f>SUM(BD16:BG16)</f>
        <v>0</v>
      </c>
      <c r="BI16" s="79">
        <f t="shared" si="6"/>
        <v>0</v>
      </c>
      <c r="BJ16" s="1041"/>
    </row>
    <row r="17" spans="1:62" ht="20.100000000000001" customHeight="1" x14ac:dyDescent="0.35">
      <c r="A17" s="51" t="s">
        <v>671</v>
      </c>
      <c r="B17" s="51"/>
      <c r="C17" s="96"/>
      <c r="D17" s="51" t="s">
        <v>385</v>
      </c>
      <c r="E17" s="51" t="s">
        <v>32</v>
      </c>
      <c r="F17" s="82"/>
      <c r="G17" s="508"/>
      <c r="H17" s="508"/>
      <c r="I17" s="508"/>
      <c r="J17" s="508"/>
      <c r="K17" s="1173">
        <f>SUM(G17:J17)</f>
        <v>0</v>
      </c>
      <c r="L17" s="415"/>
      <c r="M17" s="415"/>
      <c r="N17" s="415"/>
      <c r="O17" s="415"/>
      <c r="P17" s="644"/>
      <c r="Q17" s="1170"/>
      <c r="R17" s="1170"/>
      <c r="S17" s="1170"/>
      <c r="T17" s="1170"/>
      <c r="U17" s="1170"/>
      <c r="V17" s="950"/>
      <c r="W17" s="625"/>
      <c r="X17" s="625"/>
      <c r="Y17" s="625"/>
      <c r="Z17" s="625"/>
      <c r="AA17" s="1171"/>
      <c r="AB17" s="1172"/>
      <c r="AC17" s="1172"/>
      <c r="AD17" s="1172"/>
      <c r="AE17" s="1172"/>
      <c r="AF17" s="1171"/>
      <c r="AG17" s="208"/>
      <c r="AH17" s="208"/>
      <c r="AI17" s="208">
        <v>2</v>
      </c>
      <c r="AJ17" s="1166">
        <f>SUM(AG17:AI17)</f>
        <v>2</v>
      </c>
      <c r="AK17" s="471"/>
      <c r="AL17" s="471"/>
      <c r="AM17" s="471"/>
      <c r="AN17" s="471"/>
      <c r="AO17" s="1165"/>
      <c r="AP17" s="471"/>
      <c r="AQ17" s="471"/>
      <c r="AR17" s="471"/>
      <c r="AS17" s="471"/>
      <c r="AT17" s="1166"/>
      <c r="AU17" s="1167"/>
      <c r="AV17" s="1168"/>
      <c r="AW17" s="1168"/>
      <c r="AX17" s="1169"/>
      <c r="AY17" s="625"/>
      <c r="AZ17" s="625"/>
      <c r="BA17" s="625"/>
      <c r="BB17" s="625"/>
      <c r="BC17" s="1169"/>
      <c r="BD17" s="625"/>
      <c r="BE17" s="625"/>
      <c r="BF17" s="625"/>
      <c r="BG17" s="625"/>
      <c r="BH17" s="1169"/>
      <c r="BI17" s="79">
        <f t="shared" si="6"/>
        <v>2</v>
      </c>
      <c r="BJ17" s="1041"/>
    </row>
    <row r="18" spans="1:62" ht="20.100000000000001" customHeight="1" x14ac:dyDescent="0.35">
      <c r="A18" s="51"/>
      <c r="B18" s="188"/>
      <c r="C18" s="196"/>
      <c r="D18" s="191"/>
      <c r="E18" s="191"/>
      <c r="F18" s="82"/>
      <c r="G18" s="508"/>
      <c r="H18" s="508"/>
      <c r="I18" s="508"/>
      <c r="J18" s="508"/>
      <c r="K18" s="1173">
        <f>SUM(G18:J18)</f>
        <v>0</v>
      </c>
      <c r="L18" s="415"/>
      <c r="M18" s="415"/>
      <c r="N18" s="415"/>
      <c r="O18" s="415"/>
      <c r="P18" s="644"/>
      <c r="Q18" s="1170"/>
      <c r="R18" s="1170"/>
      <c r="S18" s="1170"/>
      <c r="T18" s="1170"/>
      <c r="U18" s="1170"/>
      <c r="V18" s="950"/>
      <c r="W18" s="625"/>
      <c r="X18" s="625"/>
      <c r="Y18" s="625"/>
      <c r="Z18" s="625"/>
      <c r="AA18" s="1171"/>
      <c r="AB18" s="1172"/>
      <c r="AC18" s="1172"/>
      <c r="AD18" s="1172"/>
      <c r="AE18" s="1172"/>
      <c r="AF18" s="1171"/>
      <c r="AG18" s="208"/>
      <c r="AH18" s="208"/>
      <c r="AI18" s="208"/>
      <c r="AJ18" s="1166">
        <f>SUM(AG18:AI18)</f>
        <v>0</v>
      </c>
      <c r="AK18" s="471"/>
      <c r="AL18" s="471"/>
      <c r="AM18" s="471"/>
      <c r="AN18" s="471"/>
      <c r="AO18" s="1165"/>
      <c r="AP18" s="471"/>
      <c r="AQ18" s="471"/>
      <c r="AR18" s="471"/>
      <c r="AS18" s="471"/>
      <c r="AT18" s="1166"/>
      <c r="AU18" s="1167"/>
      <c r="AV18" s="1168"/>
      <c r="AW18" s="1168"/>
      <c r="AX18" s="1169"/>
      <c r="AY18" s="625"/>
      <c r="AZ18" s="625"/>
      <c r="BA18" s="625"/>
      <c r="BB18" s="625"/>
      <c r="BC18" s="1169"/>
      <c r="BD18" s="625"/>
      <c r="BE18" s="625"/>
      <c r="BF18" s="625"/>
      <c r="BG18" s="625"/>
      <c r="BH18" s="1169"/>
      <c r="BI18" s="79">
        <f t="shared" si="6"/>
        <v>0</v>
      </c>
      <c r="BJ18" s="1041"/>
    </row>
    <row r="19" spans="1:62" ht="20.100000000000001" customHeight="1" x14ac:dyDescent="0.35">
      <c r="A19" s="51"/>
      <c r="B19" s="104"/>
      <c r="C19" s="96"/>
      <c r="D19" s="104"/>
      <c r="E19" s="104"/>
      <c r="F19" s="82"/>
      <c r="G19" s="508"/>
      <c r="H19" s="508"/>
      <c r="I19" s="508"/>
      <c r="J19" s="508"/>
      <c r="K19" s="1173">
        <f>SUM(G19:J19)</f>
        <v>0</v>
      </c>
      <c r="L19" s="1174"/>
      <c r="M19" s="1174"/>
      <c r="N19" s="1174"/>
      <c r="O19" s="1174"/>
      <c r="P19" s="1175"/>
      <c r="Q19" s="1170"/>
      <c r="R19" s="1170"/>
      <c r="S19" s="1170"/>
      <c r="T19" s="1170"/>
      <c r="U19" s="1170"/>
      <c r="V19" s="1179"/>
      <c r="W19" s="1176"/>
      <c r="X19" s="1176"/>
      <c r="Y19" s="625"/>
      <c r="Z19" s="625"/>
      <c r="AA19" s="1171"/>
      <c r="AB19" s="1172"/>
      <c r="AC19" s="1172"/>
      <c r="AD19" s="1172"/>
      <c r="AE19" s="1172"/>
      <c r="AF19" s="1171"/>
      <c r="AG19" s="208"/>
      <c r="AH19" s="208"/>
      <c r="AI19" s="208"/>
      <c r="AJ19" s="1166"/>
      <c r="AK19" s="472"/>
      <c r="AL19" s="472"/>
      <c r="AM19" s="472"/>
      <c r="AN19" s="472"/>
      <c r="AO19" s="1177"/>
      <c r="AP19" s="472"/>
      <c r="AQ19" s="472"/>
      <c r="AR19" s="472"/>
      <c r="AS19" s="472"/>
      <c r="AT19" s="1178"/>
      <c r="AU19" s="1167"/>
      <c r="AV19" s="1168"/>
      <c r="AW19" s="1168"/>
      <c r="AX19" s="1169"/>
      <c r="AY19" s="625"/>
      <c r="AZ19" s="625"/>
      <c r="BA19" s="625"/>
      <c r="BB19" s="625"/>
      <c r="BC19" s="1169"/>
      <c r="BD19" s="625"/>
      <c r="BE19" s="625"/>
      <c r="BF19" s="625"/>
      <c r="BG19" s="625"/>
      <c r="BH19" s="1169"/>
      <c r="BI19" s="79">
        <f t="shared" si="6"/>
        <v>0</v>
      </c>
      <c r="BJ19" s="1041"/>
    </row>
    <row r="20" spans="1:62" ht="20.100000000000001" customHeight="1" x14ac:dyDescent="0.35">
      <c r="A20" s="51"/>
      <c r="B20" s="187"/>
      <c r="C20" s="196"/>
      <c r="D20" s="189"/>
      <c r="E20" s="148"/>
      <c r="F20" s="82"/>
      <c r="G20" s="508"/>
      <c r="H20" s="508"/>
      <c r="I20" s="508"/>
      <c r="J20" s="508"/>
      <c r="K20" s="1173"/>
      <c r="L20" s="415"/>
      <c r="M20" s="415"/>
      <c r="N20" s="415"/>
      <c r="O20" s="415"/>
      <c r="P20" s="644"/>
      <c r="Q20" s="422"/>
      <c r="R20" s="422"/>
      <c r="S20" s="422"/>
      <c r="T20" s="422"/>
      <c r="U20" s="422"/>
      <c r="V20" s="1180"/>
      <c r="W20" s="122"/>
      <c r="X20" s="122"/>
      <c r="Y20" s="122"/>
      <c r="Z20" s="122"/>
      <c r="AA20" s="734"/>
      <c r="AB20" s="1181"/>
      <c r="AC20" s="1181"/>
      <c r="AD20" s="1181"/>
      <c r="AE20" s="1181"/>
      <c r="AF20" s="734"/>
      <c r="AG20" s="111"/>
      <c r="AH20" s="111"/>
      <c r="AI20" s="111"/>
      <c r="AJ20" s="949"/>
      <c r="AK20" s="419"/>
      <c r="AL20" s="419"/>
      <c r="AM20" s="419"/>
      <c r="AN20" s="419"/>
      <c r="AO20" s="1165"/>
      <c r="AP20" s="471"/>
      <c r="AQ20" s="471"/>
      <c r="AR20" s="471"/>
      <c r="AS20" s="471"/>
      <c r="AT20" s="1166"/>
      <c r="AU20" s="1167"/>
      <c r="AV20" s="1168"/>
      <c r="AW20" s="1168"/>
      <c r="AX20" s="1182"/>
      <c r="AY20" s="122"/>
      <c r="AZ20" s="122"/>
      <c r="BA20" s="122"/>
      <c r="BB20" s="122"/>
      <c r="BC20" s="1181"/>
      <c r="BD20" s="122"/>
      <c r="BE20" s="122"/>
      <c r="BF20" s="122"/>
      <c r="BG20" s="122"/>
      <c r="BH20" s="1181">
        <f>SUM(BD20:BG20)</f>
        <v>0</v>
      </c>
      <c r="BI20" s="79">
        <f t="shared" si="6"/>
        <v>0</v>
      </c>
      <c r="BJ20" s="1041"/>
    </row>
    <row r="21" spans="1:62" ht="20.100000000000001" customHeight="1" x14ac:dyDescent="0.35"/>
    <row r="22" spans="1:62" ht="20.100000000000001" customHeight="1" x14ac:dyDescent="0.35">
      <c r="B22" s="47" t="s">
        <v>360</v>
      </c>
    </row>
    <row r="23" spans="1:62" ht="16.2" x14ac:dyDescent="0.35">
      <c r="B23" s="219" t="s">
        <v>406</v>
      </c>
    </row>
    <row r="25" spans="1:62" x14ac:dyDescent="0.35">
      <c r="B25" s="71"/>
      <c r="C25" s="58"/>
      <c r="D25" s="71"/>
      <c r="E25" s="71"/>
    </row>
    <row r="26" spans="1:62" x14ac:dyDescent="0.35">
      <c r="B26" s="71"/>
      <c r="C26" s="58"/>
      <c r="D26" s="71"/>
      <c r="E26" s="71"/>
    </row>
    <row r="27" spans="1:62" x14ac:dyDescent="0.35">
      <c r="B27" s="188"/>
      <c r="C27" s="192"/>
      <c r="D27" s="188"/>
      <c r="E27" s="188"/>
    </row>
    <row r="28" spans="1:62" x14ac:dyDescent="0.35">
      <c r="B28" s="71"/>
      <c r="C28" s="96"/>
      <c r="D28" s="104"/>
      <c r="E28" s="82"/>
    </row>
    <row r="29" spans="1:62" x14ac:dyDescent="0.35">
      <c r="B29" s="82"/>
      <c r="C29" s="149"/>
      <c r="D29" s="148"/>
      <c r="E29" s="148"/>
    </row>
    <row r="30" spans="1:62" x14ac:dyDescent="0.35">
      <c r="B30" s="71"/>
      <c r="C30" s="149"/>
      <c r="D30" s="148"/>
      <c r="E30" s="148"/>
    </row>
    <row r="31" spans="1:62" x14ac:dyDescent="0.35">
      <c r="B31" s="51"/>
      <c r="C31" s="194"/>
      <c r="D31" s="189"/>
      <c r="E31" s="189"/>
    </row>
  </sheetData>
  <sortState xmlns:xlrd2="http://schemas.microsoft.com/office/spreadsheetml/2017/richdata2" ref="A6:BI20">
    <sortCondition descending="1" ref="BI6:BI20"/>
  </sortState>
  <mergeCells count="12">
    <mergeCell ref="AY3:BC3"/>
    <mergeCell ref="W3:AA3"/>
    <mergeCell ref="AB3:AF3"/>
    <mergeCell ref="AG3:AH3"/>
    <mergeCell ref="BD3:BH3"/>
    <mergeCell ref="AP3:AT3"/>
    <mergeCell ref="T1:W1"/>
    <mergeCell ref="AU3:AW3"/>
    <mergeCell ref="L3:P3"/>
    <mergeCell ref="G3:K3"/>
    <mergeCell ref="AK3:AO3"/>
    <mergeCell ref="Q3:V3"/>
  </mergeCells>
  <phoneticPr fontId="5" type="noConversion"/>
  <pageMargins left="0.5" right="0.5" top="0.5" bottom="0.5" header="0" footer="0"/>
  <pageSetup scale="85" orientation="landscape" horizontalDpi="4294967293" r:id="rId1"/>
  <headerFooter alignWithMargins="0"/>
  <ignoredErrors>
    <ignoredError sqref="BI1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O31"/>
  <sheetViews>
    <sheetView zoomScale="80" zoomScaleNormal="80" workbookViewId="0">
      <pane xSplit="1" topLeftCell="AH1" activePane="topRight" state="frozen"/>
      <selection activeCell="BS17" sqref="BS17"/>
      <selection pane="topRight" activeCell="BO14" sqref="BO14"/>
    </sheetView>
  </sheetViews>
  <sheetFormatPr defaultRowHeight="13.2" x14ac:dyDescent="0.25"/>
  <cols>
    <col min="1" max="1" width="38" customWidth="1"/>
    <col min="2" max="2" width="8.109375" bestFit="1" customWidth="1"/>
    <col min="3" max="3" width="10.88671875" customWidth="1"/>
    <col min="4" max="4" width="27.6640625" customWidth="1"/>
    <col min="5" max="5" width="30.44140625" customWidth="1"/>
    <col min="6" max="9" width="6.5546875" customWidth="1"/>
    <col min="10" max="15" width="6.5546875" style="561" customWidth="1"/>
    <col min="16" max="21" width="5.6640625" customWidth="1"/>
    <col min="22" max="22" width="5.6640625" style="561" customWidth="1"/>
    <col min="23" max="26" width="5.6640625" customWidth="1"/>
    <col min="27" max="36" width="5.6640625" style="561" customWidth="1"/>
    <col min="37" max="40" width="5.6640625" customWidth="1"/>
    <col min="41" max="41" width="5.6640625" style="561" customWidth="1"/>
    <col min="42" max="45" width="5.6640625" customWidth="1"/>
    <col min="46" max="51" width="5.6640625" style="561" customWidth="1"/>
    <col min="52" max="53" width="5.6640625" customWidth="1"/>
    <col min="54" max="54" width="5.6640625" style="561" customWidth="1"/>
    <col min="55" max="58" width="5.6640625" customWidth="1"/>
    <col min="59" max="64" width="5.6640625" style="561" customWidth="1"/>
    <col min="65" max="65" width="8.109375" customWidth="1"/>
  </cols>
  <sheetData>
    <row r="1" spans="1:67" ht="26.4" x14ac:dyDescent="0.6">
      <c r="A1" s="139" t="s">
        <v>640</v>
      </c>
      <c r="B1" s="139"/>
      <c r="C1" s="139"/>
      <c r="D1" s="139"/>
      <c r="E1" s="139"/>
      <c r="F1" s="139"/>
      <c r="G1" s="139"/>
      <c r="H1" s="139"/>
      <c r="I1" s="139"/>
      <c r="J1" s="543"/>
      <c r="K1" s="543"/>
      <c r="L1" s="543"/>
      <c r="M1" s="543"/>
      <c r="N1" s="543"/>
      <c r="O1" s="543"/>
      <c r="P1" s="139"/>
      <c r="Q1" s="139"/>
      <c r="R1" s="139"/>
      <c r="S1" s="139"/>
      <c r="T1" s="139"/>
      <c r="W1" s="1500"/>
      <c r="X1" s="1500"/>
      <c r="Y1" s="1500"/>
      <c r="Z1" s="1500"/>
      <c r="AA1" s="1500"/>
      <c r="AB1" s="1500"/>
      <c r="AC1" s="1500"/>
      <c r="AD1" s="1500"/>
      <c r="AE1" s="1500"/>
      <c r="AF1" s="1500"/>
      <c r="AG1" s="1500"/>
      <c r="AH1" s="1500"/>
      <c r="AI1" s="1500"/>
      <c r="AJ1" s="1500"/>
      <c r="AK1" s="1500"/>
    </row>
    <row r="2" spans="1:67" ht="21" x14ac:dyDescent="0.4">
      <c r="A2" s="357" t="s">
        <v>337</v>
      </c>
      <c r="B2" s="147"/>
      <c r="C2" s="147"/>
      <c r="D2" s="146"/>
      <c r="E2" s="1"/>
      <c r="F2" s="1"/>
      <c r="G2" s="1"/>
      <c r="H2" s="1"/>
      <c r="I2" s="1"/>
      <c r="J2" s="567"/>
      <c r="K2" s="567"/>
      <c r="L2" s="567"/>
      <c r="M2" s="567"/>
      <c r="N2" s="567"/>
      <c r="O2" s="567"/>
      <c r="P2" s="2"/>
      <c r="Q2" s="2"/>
      <c r="R2" s="2"/>
      <c r="S2" s="2"/>
      <c r="T2" s="2"/>
      <c r="U2" s="2"/>
      <c r="V2" s="566"/>
      <c r="AN2" s="1377"/>
    </row>
    <row r="3" spans="1:67" ht="17.399999999999999" x14ac:dyDescent="0.3">
      <c r="A3" s="1"/>
      <c r="B3" s="1"/>
      <c r="C3" s="1"/>
      <c r="E3" s="1"/>
      <c r="F3" s="1"/>
      <c r="G3" s="1"/>
      <c r="H3" s="1"/>
      <c r="I3" s="1"/>
      <c r="J3" s="567"/>
      <c r="K3" s="567"/>
      <c r="L3" s="567"/>
      <c r="M3" s="567"/>
      <c r="N3" s="567"/>
      <c r="O3" s="567"/>
      <c r="P3" s="2"/>
      <c r="Q3" s="2"/>
      <c r="R3" s="2"/>
      <c r="S3" s="2"/>
      <c r="T3" s="2"/>
      <c r="U3" s="2"/>
      <c r="V3" s="566"/>
    </row>
    <row r="4" spans="1:67" ht="18.600000000000001" x14ac:dyDescent="0.4">
      <c r="A4" s="1"/>
      <c r="B4" s="1"/>
      <c r="C4" s="1"/>
      <c r="D4" s="1"/>
      <c r="E4" s="1"/>
      <c r="F4" s="1497" t="s">
        <v>298</v>
      </c>
      <c r="G4" s="1498"/>
      <c r="H4" s="1498"/>
      <c r="I4" s="1498"/>
      <c r="J4" s="1499"/>
      <c r="K4" s="1497" t="s">
        <v>298</v>
      </c>
      <c r="L4" s="1498"/>
      <c r="M4" s="1498"/>
      <c r="N4" s="1498"/>
      <c r="O4" s="1499"/>
      <c r="P4" s="1514" t="s">
        <v>1</v>
      </c>
      <c r="Q4" s="1515"/>
      <c r="R4" s="1515"/>
      <c r="S4" s="1515"/>
      <c r="T4" s="1515"/>
      <c r="U4" s="1515"/>
      <c r="V4" s="1516"/>
      <c r="W4" s="1511" t="s">
        <v>253</v>
      </c>
      <c r="X4" s="1512"/>
      <c r="Y4" s="1512"/>
      <c r="Z4" s="1512"/>
      <c r="AA4" s="1513"/>
      <c r="AB4" s="1517" t="s">
        <v>253</v>
      </c>
      <c r="AC4" s="1518"/>
      <c r="AD4" s="1518"/>
      <c r="AE4" s="1518"/>
      <c r="AF4" s="1519"/>
      <c r="AG4" s="1520" t="s">
        <v>693</v>
      </c>
      <c r="AH4" s="1521"/>
      <c r="AI4" s="1521"/>
      <c r="AJ4" s="1522"/>
      <c r="AK4" s="1508" t="s">
        <v>251</v>
      </c>
      <c r="AL4" s="1509"/>
      <c r="AM4" s="1509"/>
      <c r="AN4" s="1509"/>
      <c r="AO4" s="1510"/>
      <c r="AP4" s="1505" t="s">
        <v>296</v>
      </c>
      <c r="AQ4" s="1506"/>
      <c r="AR4" s="1506"/>
      <c r="AS4" s="1506"/>
      <c r="AT4" s="1507"/>
      <c r="AU4" s="1505" t="s">
        <v>296</v>
      </c>
      <c r="AV4" s="1506"/>
      <c r="AW4" s="1506"/>
      <c r="AX4" s="1506"/>
      <c r="AY4" s="1507"/>
      <c r="AZ4" s="1502" t="s">
        <v>329</v>
      </c>
      <c r="BA4" s="1503"/>
      <c r="BB4" s="1504"/>
      <c r="BC4" s="1494" t="s">
        <v>253</v>
      </c>
      <c r="BD4" s="1495"/>
      <c r="BE4" s="1495"/>
      <c r="BF4" s="1495"/>
      <c r="BG4" s="1501"/>
      <c r="BH4" s="1494" t="s">
        <v>253</v>
      </c>
      <c r="BI4" s="1495"/>
      <c r="BJ4" s="1495"/>
      <c r="BK4" s="1495"/>
      <c r="BL4" s="1496"/>
      <c r="BM4" s="48"/>
    </row>
    <row r="5" spans="1:67" ht="122.4" customHeight="1" x14ac:dyDescent="0.3">
      <c r="A5" s="3" t="s">
        <v>16</v>
      </c>
      <c r="B5" s="3" t="s">
        <v>17</v>
      </c>
      <c r="C5" s="195" t="s">
        <v>338</v>
      </c>
      <c r="D5" s="3" t="s">
        <v>156</v>
      </c>
      <c r="E5" s="3" t="s">
        <v>18</v>
      </c>
      <c r="F5" s="412" t="s">
        <v>39</v>
      </c>
      <c r="G5" s="412" t="s">
        <v>466</v>
      </c>
      <c r="H5" s="412" t="s">
        <v>339</v>
      </c>
      <c r="I5" s="412" t="s">
        <v>340</v>
      </c>
      <c r="J5" s="745" t="s">
        <v>349</v>
      </c>
      <c r="K5" s="412" t="s">
        <v>39</v>
      </c>
      <c r="L5" s="417" t="s">
        <v>466</v>
      </c>
      <c r="M5" s="417" t="s">
        <v>339</v>
      </c>
      <c r="N5" s="417" t="s">
        <v>340</v>
      </c>
      <c r="O5" s="635" t="s">
        <v>349</v>
      </c>
      <c r="P5" s="420" t="s">
        <v>37</v>
      </c>
      <c r="Q5" s="420" t="s">
        <v>38</v>
      </c>
      <c r="R5" s="420" t="s">
        <v>202</v>
      </c>
      <c r="S5" s="420" t="s">
        <v>339</v>
      </c>
      <c r="T5" s="420" t="s">
        <v>340</v>
      </c>
      <c r="U5" s="420" t="s">
        <v>39</v>
      </c>
      <c r="V5" s="1029" t="s">
        <v>449</v>
      </c>
      <c r="W5" s="313" t="s">
        <v>340</v>
      </c>
      <c r="X5" s="1095" t="s">
        <v>466</v>
      </c>
      <c r="Y5" s="313" t="s">
        <v>202</v>
      </c>
      <c r="Z5" s="313" t="s">
        <v>339</v>
      </c>
      <c r="AA5" s="735" t="s">
        <v>349</v>
      </c>
      <c r="AB5" s="612" t="s">
        <v>340</v>
      </c>
      <c r="AC5" s="1095" t="s">
        <v>466</v>
      </c>
      <c r="AD5" s="612" t="s">
        <v>202</v>
      </c>
      <c r="AE5" s="612" t="s">
        <v>339</v>
      </c>
      <c r="AF5" s="733" t="s">
        <v>349</v>
      </c>
      <c r="AG5" s="1123" t="s">
        <v>339</v>
      </c>
      <c r="AH5" s="1123" t="s">
        <v>340</v>
      </c>
      <c r="AI5" s="1124" t="s">
        <v>466</v>
      </c>
      <c r="AJ5" s="1122" t="s">
        <v>349</v>
      </c>
      <c r="AK5" s="423" t="s">
        <v>494</v>
      </c>
      <c r="AL5" s="423" t="s">
        <v>202</v>
      </c>
      <c r="AM5" s="423" t="s">
        <v>339</v>
      </c>
      <c r="AN5" s="423" t="s">
        <v>340</v>
      </c>
      <c r="AO5" s="791" t="s">
        <v>349</v>
      </c>
      <c r="AP5" s="416" t="s">
        <v>142</v>
      </c>
      <c r="AQ5" s="412" t="s">
        <v>339</v>
      </c>
      <c r="AR5" s="417" t="s">
        <v>340</v>
      </c>
      <c r="AS5" s="417" t="s">
        <v>466</v>
      </c>
      <c r="AT5" s="769" t="s">
        <v>349</v>
      </c>
      <c r="AU5" s="461" t="s">
        <v>142</v>
      </c>
      <c r="AV5" s="417" t="s">
        <v>339</v>
      </c>
      <c r="AW5" s="417" t="s">
        <v>340</v>
      </c>
      <c r="AX5" s="417" t="s">
        <v>466</v>
      </c>
      <c r="AY5" s="736" t="s">
        <v>349</v>
      </c>
      <c r="AZ5" s="425" t="s">
        <v>339</v>
      </c>
      <c r="BA5" s="425" t="s">
        <v>340</v>
      </c>
      <c r="BB5" s="736" t="s">
        <v>349</v>
      </c>
      <c r="BC5" s="273" t="s">
        <v>340</v>
      </c>
      <c r="BD5" s="274" t="s">
        <v>339</v>
      </c>
      <c r="BE5" s="274" t="s">
        <v>202</v>
      </c>
      <c r="BF5" s="274" t="s">
        <v>39</v>
      </c>
      <c r="BG5" s="736" t="s">
        <v>349</v>
      </c>
      <c r="BH5" s="273" t="s">
        <v>340</v>
      </c>
      <c r="BI5" s="274" t="s">
        <v>339</v>
      </c>
      <c r="BJ5" s="274" t="s">
        <v>202</v>
      </c>
      <c r="BK5" s="274" t="s">
        <v>39</v>
      </c>
      <c r="BL5" s="736" t="s">
        <v>349</v>
      </c>
      <c r="BM5" s="99" t="s">
        <v>169</v>
      </c>
    </row>
    <row r="6" spans="1:67" ht="16.2" x14ac:dyDescent="0.35">
      <c r="A6" s="3"/>
      <c r="B6" s="3"/>
      <c r="C6" s="88"/>
      <c r="D6" s="3"/>
      <c r="E6" s="3"/>
      <c r="F6" s="413"/>
      <c r="G6" s="413"/>
      <c r="H6" s="413"/>
      <c r="I6" s="413"/>
      <c r="J6" s="643"/>
      <c r="K6" s="568"/>
      <c r="L6" s="568"/>
      <c r="M6" s="568"/>
      <c r="N6" s="568"/>
      <c r="O6" s="643"/>
      <c r="P6" s="421"/>
      <c r="Q6" s="421"/>
      <c r="R6" s="421"/>
      <c r="S6" s="421"/>
      <c r="T6" s="421"/>
      <c r="U6" s="421"/>
      <c r="V6" s="966"/>
      <c r="W6" s="314"/>
      <c r="X6" s="314"/>
      <c r="Y6" s="314"/>
      <c r="Z6" s="314"/>
      <c r="AA6" s="732"/>
      <c r="AB6" s="565"/>
      <c r="AC6" s="565"/>
      <c r="AD6" s="565"/>
      <c r="AE6" s="565"/>
      <c r="AF6" s="732"/>
      <c r="AG6" s="1129"/>
      <c r="AH6" s="1129"/>
      <c r="AI6" s="1129"/>
      <c r="AJ6" s="732"/>
      <c r="AK6" s="424"/>
      <c r="AL6" s="424"/>
      <c r="AM6" s="424"/>
      <c r="AN6" s="424"/>
      <c r="AO6" s="732"/>
      <c r="AP6" s="418"/>
      <c r="AQ6" s="418"/>
      <c r="AR6" s="418"/>
      <c r="AS6" s="418"/>
      <c r="AT6" s="777"/>
      <c r="AU6" s="963"/>
      <c r="AV6" s="963"/>
      <c r="AW6" s="963"/>
      <c r="AX6" s="963"/>
      <c r="AY6" s="777"/>
      <c r="AZ6" s="426"/>
      <c r="BA6" s="426"/>
      <c r="BB6" s="563"/>
      <c r="BC6" s="183"/>
      <c r="BD6" s="183"/>
      <c r="BE6" s="183"/>
      <c r="BF6" s="183"/>
      <c r="BG6" s="964"/>
      <c r="BH6" s="562"/>
      <c r="BI6" s="562"/>
      <c r="BJ6" s="562"/>
      <c r="BK6" s="562"/>
      <c r="BL6" s="966"/>
      <c r="BM6" s="28"/>
      <c r="BN6" s="50" t="s">
        <v>499</v>
      </c>
    </row>
    <row r="7" spans="1:67" ht="21" customHeight="1" x14ac:dyDescent="0.35">
      <c r="A7" s="104" t="s">
        <v>453</v>
      </c>
      <c r="B7" s="96">
        <v>4101</v>
      </c>
      <c r="C7" s="51" t="s">
        <v>165</v>
      </c>
      <c r="D7" s="104" t="s">
        <v>213</v>
      </c>
      <c r="E7" s="104" t="s">
        <v>454</v>
      </c>
      <c r="F7" s="414">
        <v>1</v>
      </c>
      <c r="G7" s="414">
        <v>2</v>
      </c>
      <c r="H7" s="414">
        <v>3</v>
      </c>
      <c r="I7" s="414">
        <v>7</v>
      </c>
      <c r="J7" s="654">
        <f t="shared" ref="J7:J14" si="0">SUM(F7:I7)</f>
        <v>13</v>
      </c>
      <c r="K7" s="414">
        <v>1</v>
      </c>
      <c r="L7" s="414">
        <v>5</v>
      </c>
      <c r="M7" s="414">
        <v>4</v>
      </c>
      <c r="N7" s="414">
        <v>7</v>
      </c>
      <c r="O7" s="654">
        <f>SUM(K7:N7)</f>
        <v>17</v>
      </c>
      <c r="P7" s="422">
        <v>7</v>
      </c>
      <c r="Q7" s="422">
        <v>3</v>
      </c>
      <c r="R7" s="422">
        <v>0.5</v>
      </c>
      <c r="S7" s="422">
        <v>11</v>
      </c>
      <c r="T7" s="422"/>
      <c r="U7" s="422">
        <v>6</v>
      </c>
      <c r="V7" s="965">
        <f>SUM(P7:U7)</f>
        <v>27.5</v>
      </c>
      <c r="W7" s="122"/>
      <c r="X7" s="122"/>
      <c r="Y7" s="122"/>
      <c r="Z7" s="122"/>
      <c r="AA7" s="734">
        <f>SUM(W7:Z7)</f>
        <v>0</v>
      </c>
      <c r="AB7" s="122"/>
      <c r="AC7" s="122"/>
      <c r="AD7" s="727"/>
      <c r="AE7" s="727"/>
      <c r="AF7" s="734">
        <f>SUM(AB7:AE7)</f>
        <v>0</v>
      </c>
      <c r="AG7" s="1130">
        <v>4</v>
      </c>
      <c r="AH7" s="1130">
        <v>3</v>
      </c>
      <c r="AI7" s="1130">
        <v>3</v>
      </c>
      <c r="AJ7" s="734">
        <f>SUM(AG7:AI7)</f>
        <v>10</v>
      </c>
      <c r="AK7" s="111">
        <v>5</v>
      </c>
      <c r="AL7" s="111"/>
      <c r="AM7" s="111">
        <v>7</v>
      </c>
      <c r="AN7" s="111">
        <v>7</v>
      </c>
      <c r="AO7" s="734">
        <f>SUM(AK7:AN7)</f>
        <v>19</v>
      </c>
      <c r="AP7" s="419">
        <v>2</v>
      </c>
      <c r="AQ7" s="419">
        <v>7</v>
      </c>
      <c r="AR7" s="419">
        <v>3</v>
      </c>
      <c r="AS7" s="419">
        <v>5</v>
      </c>
      <c r="AT7" s="778">
        <f>SUM(AP7:AS7)</f>
        <v>17</v>
      </c>
      <c r="AU7" s="419">
        <v>2</v>
      </c>
      <c r="AV7" s="419">
        <v>7</v>
      </c>
      <c r="AW7" s="419">
        <v>4</v>
      </c>
      <c r="AX7" s="419">
        <v>7</v>
      </c>
      <c r="AY7" s="778">
        <f>SUM(AU7:AX7)</f>
        <v>20</v>
      </c>
      <c r="AZ7" s="427"/>
      <c r="BA7" s="427"/>
      <c r="BB7" s="564"/>
      <c r="BC7" s="122">
        <v>4</v>
      </c>
      <c r="BD7" s="122">
        <v>3</v>
      </c>
      <c r="BE7" s="122">
        <v>4</v>
      </c>
      <c r="BF7" s="122">
        <v>7</v>
      </c>
      <c r="BG7" s="965">
        <f>SUM(BC7:BF7)</f>
        <v>18</v>
      </c>
      <c r="BH7" s="122">
        <v>6</v>
      </c>
      <c r="BI7" s="122">
        <v>5</v>
      </c>
      <c r="BJ7" s="122">
        <v>4</v>
      </c>
      <c r="BK7" s="122">
        <v>7</v>
      </c>
      <c r="BL7" s="965">
        <f>SUM(BH7:BK7)</f>
        <v>22</v>
      </c>
      <c r="BM7" s="1088">
        <f>SUM(J7,O7,AA7,AF7,AJ7,AT7,AO7,AY7,BB7,BG7,BL7,V7)</f>
        <v>163.5</v>
      </c>
      <c r="BN7" s="1041">
        <v>1</v>
      </c>
    </row>
    <row r="8" spans="1:67" ht="21" customHeight="1" x14ac:dyDescent="0.35">
      <c r="A8" s="51" t="s">
        <v>710</v>
      </c>
      <c r="B8" s="96">
        <v>3189</v>
      </c>
      <c r="C8" s="103" t="s">
        <v>308</v>
      </c>
      <c r="D8" s="91" t="s">
        <v>711</v>
      </c>
      <c r="E8" s="265" t="s">
        <v>712</v>
      </c>
      <c r="F8" s="415"/>
      <c r="G8" s="415"/>
      <c r="H8" s="415"/>
      <c r="I8" s="415"/>
      <c r="J8" s="655">
        <f t="shared" si="0"/>
        <v>0</v>
      </c>
      <c r="K8" s="415"/>
      <c r="L8" s="415"/>
      <c r="M8" s="415"/>
      <c r="N8" s="415"/>
      <c r="O8" s="655">
        <f>SUM(K8:N8)</f>
        <v>0</v>
      </c>
      <c r="P8" s="422">
        <v>0.5</v>
      </c>
      <c r="Q8" s="422"/>
      <c r="R8" s="422"/>
      <c r="S8" s="422"/>
      <c r="T8" s="422"/>
      <c r="U8" s="422"/>
      <c r="V8" s="965">
        <f>SUM(P8:U8)</f>
        <v>0.5</v>
      </c>
      <c r="W8" s="122"/>
      <c r="X8" s="122"/>
      <c r="Y8" s="122"/>
      <c r="Z8" s="122"/>
      <c r="AA8" s="734">
        <f>SUM(W8:Z8)</f>
        <v>0</v>
      </c>
      <c r="AB8" s="122"/>
      <c r="AC8" s="122"/>
      <c r="AD8" s="180"/>
      <c r="AE8" s="180"/>
      <c r="AF8" s="734">
        <f>SUM(AB8:AE8)</f>
        <v>0</v>
      </c>
      <c r="AG8" s="1130"/>
      <c r="AH8" s="1130"/>
      <c r="AI8" s="1130"/>
      <c r="AJ8" s="734"/>
      <c r="AK8" s="111"/>
      <c r="AL8" s="111"/>
      <c r="AM8" s="111"/>
      <c r="AN8" s="111"/>
      <c r="AO8" s="734"/>
      <c r="AP8" s="419"/>
      <c r="AQ8" s="419"/>
      <c r="AR8" s="419"/>
      <c r="AS8" s="419"/>
      <c r="AT8" s="778">
        <f>SUM(AP8:AS8)</f>
        <v>0</v>
      </c>
      <c r="AU8" s="419"/>
      <c r="AV8" s="419"/>
      <c r="AW8" s="419"/>
      <c r="AX8" s="419"/>
      <c r="AY8" s="778"/>
      <c r="AZ8" s="427"/>
      <c r="BA8" s="427"/>
      <c r="BB8" s="564"/>
      <c r="BC8" s="122"/>
      <c r="BD8" s="122"/>
      <c r="BE8" s="122"/>
      <c r="BF8" s="122"/>
      <c r="BG8" s="965"/>
      <c r="BH8" s="122"/>
      <c r="BI8" s="122"/>
      <c r="BJ8" s="122"/>
      <c r="BK8" s="122"/>
      <c r="BL8" s="965">
        <f t="shared" ref="BL8:BL18" si="1">SUM(BH8:BK8)</f>
        <v>0</v>
      </c>
      <c r="BM8" s="1088">
        <f t="shared" ref="BM8:BM18" si="2">SUM(J8,O8,AA8,AF8,AJ8,AT8,AO8,AY8,BB8,BG8,BL8,V8)</f>
        <v>0.5</v>
      </c>
      <c r="BN8" s="1041"/>
      <c r="BO8" s="88" t="s">
        <v>624</v>
      </c>
    </row>
    <row r="9" spans="1:67" ht="21" customHeight="1" x14ac:dyDescent="0.35">
      <c r="A9" s="71" t="s">
        <v>490</v>
      </c>
      <c r="B9" s="96">
        <v>3115</v>
      </c>
      <c r="C9" s="64" t="s">
        <v>165</v>
      </c>
      <c r="D9" s="71" t="s">
        <v>491</v>
      </c>
      <c r="E9" s="71" t="s">
        <v>491</v>
      </c>
      <c r="F9" s="415"/>
      <c r="G9" s="415"/>
      <c r="H9" s="415"/>
      <c r="I9" s="415"/>
      <c r="J9" s="655">
        <f t="shared" si="0"/>
        <v>0</v>
      </c>
      <c r="K9" s="415"/>
      <c r="L9" s="415"/>
      <c r="M9" s="415"/>
      <c r="N9" s="415"/>
      <c r="O9" s="655"/>
      <c r="P9" s="422"/>
      <c r="Q9" s="422"/>
      <c r="R9" s="422"/>
      <c r="S9" s="422"/>
      <c r="T9" s="422"/>
      <c r="U9" s="422"/>
      <c r="V9" s="965"/>
      <c r="W9" s="122"/>
      <c r="X9" s="122"/>
      <c r="Y9" s="122"/>
      <c r="Z9" s="122"/>
      <c r="AA9" s="734"/>
      <c r="AB9" s="122"/>
      <c r="AC9" s="122"/>
      <c r="AD9" s="180"/>
      <c r="AE9" s="180"/>
      <c r="AF9" s="734"/>
      <c r="AG9" s="1130"/>
      <c r="AH9" s="1130"/>
      <c r="AI9" s="1130"/>
      <c r="AJ9" s="734"/>
      <c r="AK9" s="111"/>
      <c r="AL9" s="111"/>
      <c r="AM9" s="111"/>
      <c r="AN9" s="111"/>
      <c r="AO9" s="734">
        <f t="shared" ref="AO9:AO15" si="3">SUM(AK9:AN9)</f>
        <v>0</v>
      </c>
      <c r="AP9" s="419"/>
      <c r="AQ9" s="419"/>
      <c r="AR9" s="419"/>
      <c r="AS9" s="419"/>
      <c r="AT9" s="778">
        <f>SUM(AP9:AS9)</f>
        <v>0</v>
      </c>
      <c r="AU9" s="419"/>
      <c r="AV9" s="419"/>
      <c r="AW9" s="419"/>
      <c r="AX9" s="419"/>
      <c r="AY9" s="778">
        <f>SUM(AU9:AX9)</f>
        <v>0</v>
      </c>
      <c r="AZ9" s="427"/>
      <c r="BA9" s="427"/>
      <c r="BB9" s="564"/>
      <c r="BC9" s="122"/>
      <c r="BD9" s="122"/>
      <c r="BE9" s="122"/>
      <c r="BF9" s="122"/>
      <c r="BG9" s="965"/>
      <c r="BH9" s="122"/>
      <c r="BI9" s="122"/>
      <c r="BJ9" s="122"/>
      <c r="BK9" s="122"/>
      <c r="BL9" s="965">
        <f t="shared" si="1"/>
        <v>0</v>
      </c>
      <c r="BM9" s="1088">
        <f t="shared" si="2"/>
        <v>0</v>
      </c>
      <c r="BN9" s="1041"/>
    </row>
    <row r="10" spans="1:67" ht="21" customHeight="1" x14ac:dyDescent="0.35">
      <c r="A10" s="188" t="s">
        <v>547</v>
      </c>
      <c r="B10" s="192">
        <v>4130</v>
      </c>
      <c r="C10" s="64" t="s">
        <v>165</v>
      </c>
      <c r="D10" s="191" t="s">
        <v>391</v>
      </c>
      <c r="E10" s="191" t="s">
        <v>431</v>
      </c>
      <c r="F10" s="415"/>
      <c r="G10" s="415">
        <v>4</v>
      </c>
      <c r="H10" s="415">
        <v>5</v>
      </c>
      <c r="I10" s="415">
        <v>2</v>
      </c>
      <c r="J10" s="655">
        <f t="shared" si="0"/>
        <v>11</v>
      </c>
      <c r="K10" s="415"/>
      <c r="L10" s="415">
        <v>4</v>
      </c>
      <c r="M10" s="415">
        <v>7</v>
      </c>
      <c r="N10" s="415">
        <v>0.5</v>
      </c>
      <c r="O10" s="655">
        <f>SUM(K10:N10)</f>
        <v>11.5</v>
      </c>
      <c r="P10" s="422"/>
      <c r="Q10" s="422"/>
      <c r="R10" s="422"/>
      <c r="S10" s="422"/>
      <c r="T10" s="422"/>
      <c r="U10" s="422"/>
      <c r="V10" s="965">
        <f t="shared" ref="V10:V14" si="4">SUM(P10:U10)</f>
        <v>0</v>
      </c>
      <c r="W10" s="122">
        <v>4</v>
      </c>
      <c r="X10" s="122">
        <v>1</v>
      </c>
      <c r="Y10" s="122">
        <v>3</v>
      </c>
      <c r="Z10" s="122">
        <v>4</v>
      </c>
      <c r="AA10" s="734">
        <f t="shared" ref="AA10:AA16" si="5">SUM(W10:Z10)</f>
        <v>12</v>
      </c>
      <c r="AB10" s="122">
        <v>5</v>
      </c>
      <c r="AC10" s="122">
        <v>5</v>
      </c>
      <c r="AD10" s="122">
        <v>4</v>
      </c>
      <c r="AE10" s="122">
        <v>5</v>
      </c>
      <c r="AF10" s="734">
        <f t="shared" ref="AF10:AF16" si="6">SUM(AB10:AE10)</f>
        <v>19</v>
      </c>
      <c r="AG10" s="1130">
        <v>2</v>
      </c>
      <c r="AH10" s="1130">
        <v>4</v>
      </c>
      <c r="AI10" s="1130"/>
      <c r="AJ10" s="734">
        <f>SUM(AG10:AI10)</f>
        <v>6</v>
      </c>
      <c r="AK10" s="111">
        <v>2</v>
      </c>
      <c r="AL10" s="111"/>
      <c r="AM10" s="111">
        <v>5</v>
      </c>
      <c r="AN10" s="111">
        <v>3</v>
      </c>
      <c r="AO10" s="734">
        <f t="shared" si="3"/>
        <v>10</v>
      </c>
      <c r="AP10" s="419"/>
      <c r="AQ10" s="419">
        <v>4</v>
      </c>
      <c r="AR10" s="419">
        <v>6</v>
      </c>
      <c r="AS10" s="419">
        <v>4</v>
      </c>
      <c r="AT10" s="778">
        <f t="shared" ref="AT10:AT16" si="7">SUM(AP10:AS10)</f>
        <v>14</v>
      </c>
      <c r="AU10" s="419"/>
      <c r="AV10" s="419">
        <v>5</v>
      </c>
      <c r="AW10" s="419">
        <v>5</v>
      </c>
      <c r="AX10" s="419">
        <v>5</v>
      </c>
      <c r="AY10" s="778">
        <f t="shared" ref="AY10:AY16" si="8">SUM(AU10:AX10)</f>
        <v>15</v>
      </c>
      <c r="AZ10" s="427"/>
      <c r="BA10" s="427"/>
      <c r="BB10" s="564"/>
      <c r="BC10" s="122">
        <v>2</v>
      </c>
      <c r="BD10" s="122">
        <v>6</v>
      </c>
      <c r="BE10" s="122">
        <v>7</v>
      </c>
      <c r="BF10" s="122">
        <v>3</v>
      </c>
      <c r="BG10" s="965">
        <f>SUM(BC10:BF10)</f>
        <v>18</v>
      </c>
      <c r="BH10" s="122">
        <v>1</v>
      </c>
      <c r="BI10" s="122">
        <v>3</v>
      </c>
      <c r="BJ10" s="122">
        <v>6</v>
      </c>
      <c r="BK10" s="122">
        <v>3</v>
      </c>
      <c r="BL10" s="965">
        <f t="shared" si="1"/>
        <v>13</v>
      </c>
      <c r="BM10" s="1088">
        <f t="shared" si="2"/>
        <v>129.5</v>
      </c>
      <c r="BN10" s="863">
        <v>4</v>
      </c>
    </row>
    <row r="11" spans="1:67" ht="21" customHeight="1" x14ac:dyDescent="0.35">
      <c r="A11" s="64" t="s">
        <v>545</v>
      </c>
      <c r="B11" s="57">
        <v>3141</v>
      </c>
      <c r="C11" s="64" t="s">
        <v>165</v>
      </c>
      <c r="D11" s="103" t="s">
        <v>546</v>
      </c>
      <c r="E11" s="184" t="s">
        <v>546</v>
      </c>
      <c r="F11" s="415"/>
      <c r="G11" s="415"/>
      <c r="H11" s="415"/>
      <c r="I11" s="415"/>
      <c r="J11" s="655">
        <f t="shared" si="0"/>
        <v>0</v>
      </c>
      <c r="K11" s="415"/>
      <c r="L11" s="415"/>
      <c r="M11" s="415"/>
      <c r="N11" s="415"/>
      <c r="O11" s="644"/>
      <c r="P11" s="422"/>
      <c r="Q11" s="422"/>
      <c r="R11" s="422">
        <v>1</v>
      </c>
      <c r="S11" s="422">
        <v>5</v>
      </c>
      <c r="T11" s="422">
        <v>8</v>
      </c>
      <c r="U11" s="422">
        <v>5</v>
      </c>
      <c r="V11" s="965">
        <f t="shared" si="4"/>
        <v>19</v>
      </c>
      <c r="W11" s="122">
        <v>5</v>
      </c>
      <c r="X11" s="122">
        <v>6</v>
      </c>
      <c r="Y11" s="122">
        <v>6</v>
      </c>
      <c r="Z11" s="122">
        <v>3</v>
      </c>
      <c r="AA11" s="734">
        <f t="shared" si="5"/>
        <v>20</v>
      </c>
      <c r="AB11" s="122">
        <v>4</v>
      </c>
      <c r="AC11" s="122">
        <v>6</v>
      </c>
      <c r="AD11" s="122">
        <v>3</v>
      </c>
      <c r="AE11" s="122">
        <v>2</v>
      </c>
      <c r="AF11" s="734">
        <f t="shared" si="6"/>
        <v>15</v>
      </c>
      <c r="AG11" s="1130">
        <v>6</v>
      </c>
      <c r="AH11" s="1130">
        <v>6</v>
      </c>
      <c r="AI11" s="1130">
        <v>5</v>
      </c>
      <c r="AJ11" s="734">
        <f>SUM(AG11:AI11)</f>
        <v>17</v>
      </c>
      <c r="AK11" s="111">
        <v>4</v>
      </c>
      <c r="AL11" s="111"/>
      <c r="AM11" s="111">
        <v>3</v>
      </c>
      <c r="AN11" s="111">
        <v>6</v>
      </c>
      <c r="AO11" s="734">
        <f t="shared" si="3"/>
        <v>13</v>
      </c>
      <c r="AP11" s="419"/>
      <c r="AQ11" s="419"/>
      <c r="AR11" s="419"/>
      <c r="AS11" s="419"/>
      <c r="AT11" s="778">
        <f t="shared" si="7"/>
        <v>0</v>
      </c>
      <c r="AU11" s="419"/>
      <c r="AV11" s="419"/>
      <c r="AW11" s="419"/>
      <c r="AX11" s="419"/>
      <c r="AY11" s="778">
        <f t="shared" si="8"/>
        <v>0</v>
      </c>
      <c r="AZ11" s="427"/>
      <c r="BA11" s="427"/>
      <c r="BB11" s="564"/>
      <c r="BC11" s="122"/>
      <c r="BD11" s="122"/>
      <c r="BE11" s="122"/>
      <c r="BF11" s="122"/>
      <c r="BG11" s="965">
        <f>SUM(BC11:BF11)</f>
        <v>0</v>
      </c>
      <c r="BH11" s="122"/>
      <c r="BI11" s="122"/>
      <c r="BJ11" s="122"/>
      <c r="BK11" s="122"/>
      <c r="BL11" s="965">
        <f t="shared" si="1"/>
        <v>0</v>
      </c>
      <c r="BM11" s="1088">
        <f t="shared" si="2"/>
        <v>84</v>
      </c>
      <c r="BN11" s="1049">
        <v>7</v>
      </c>
    </row>
    <row r="12" spans="1:67" ht="21" customHeight="1" x14ac:dyDescent="0.35">
      <c r="A12" s="51" t="s">
        <v>535</v>
      </c>
      <c r="B12" s="58">
        <v>4146</v>
      </c>
      <c r="C12" s="64" t="s">
        <v>165</v>
      </c>
      <c r="D12" s="51" t="s">
        <v>536</v>
      </c>
      <c r="E12" s="51" t="s">
        <v>536</v>
      </c>
      <c r="F12" s="415"/>
      <c r="G12" s="415"/>
      <c r="H12" s="415">
        <v>4</v>
      </c>
      <c r="I12" s="415">
        <v>1</v>
      </c>
      <c r="J12" s="655">
        <f t="shared" si="0"/>
        <v>5</v>
      </c>
      <c r="K12" s="415"/>
      <c r="L12" s="415"/>
      <c r="M12" s="415">
        <v>6</v>
      </c>
      <c r="N12" s="415">
        <v>2</v>
      </c>
      <c r="O12" s="655">
        <f>SUM(K12:N12)</f>
        <v>8</v>
      </c>
      <c r="P12" s="422"/>
      <c r="Q12" s="422"/>
      <c r="R12" s="422"/>
      <c r="S12" s="422"/>
      <c r="T12" s="422"/>
      <c r="U12" s="422"/>
      <c r="V12" s="965">
        <f t="shared" si="4"/>
        <v>0</v>
      </c>
      <c r="W12" s="122">
        <v>6</v>
      </c>
      <c r="X12" s="122">
        <v>2</v>
      </c>
      <c r="Y12" s="122">
        <v>5</v>
      </c>
      <c r="Z12" s="122">
        <v>7</v>
      </c>
      <c r="AA12" s="734">
        <f t="shared" si="5"/>
        <v>20</v>
      </c>
      <c r="AB12" s="122">
        <v>6</v>
      </c>
      <c r="AC12" s="122">
        <v>4</v>
      </c>
      <c r="AD12" s="122">
        <v>6</v>
      </c>
      <c r="AE12" s="122">
        <v>7</v>
      </c>
      <c r="AF12" s="734">
        <f t="shared" si="6"/>
        <v>23</v>
      </c>
      <c r="AG12" s="1130">
        <v>5</v>
      </c>
      <c r="AH12" s="1130">
        <v>5</v>
      </c>
      <c r="AI12" s="1130">
        <v>2</v>
      </c>
      <c r="AJ12" s="734">
        <f>SUM(AG12:AI12)</f>
        <v>12</v>
      </c>
      <c r="AK12" s="111">
        <v>3</v>
      </c>
      <c r="AL12" s="111"/>
      <c r="AM12" s="111">
        <v>4</v>
      </c>
      <c r="AN12" s="111">
        <v>4</v>
      </c>
      <c r="AO12" s="734">
        <f t="shared" si="3"/>
        <v>11</v>
      </c>
      <c r="AP12" s="419"/>
      <c r="AQ12" s="419">
        <v>6</v>
      </c>
      <c r="AR12" s="419">
        <v>7</v>
      </c>
      <c r="AS12" s="419">
        <v>2</v>
      </c>
      <c r="AT12" s="778">
        <f t="shared" si="7"/>
        <v>15</v>
      </c>
      <c r="AU12" s="419"/>
      <c r="AV12" s="419">
        <v>6</v>
      </c>
      <c r="AW12" s="419">
        <v>6</v>
      </c>
      <c r="AX12" s="419">
        <v>4</v>
      </c>
      <c r="AY12" s="778">
        <f t="shared" si="8"/>
        <v>16</v>
      </c>
      <c r="AZ12" s="427"/>
      <c r="BA12" s="427"/>
      <c r="BB12" s="564"/>
      <c r="BC12" s="122">
        <v>5</v>
      </c>
      <c r="BD12" s="122">
        <v>5</v>
      </c>
      <c r="BE12" s="122">
        <v>5</v>
      </c>
      <c r="BF12" s="122">
        <v>2</v>
      </c>
      <c r="BG12" s="965">
        <f>SUM(BC12:BF12)</f>
        <v>17</v>
      </c>
      <c r="BH12" s="122">
        <v>4</v>
      </c>
      <c r="BI12" s="122">
        <v>4</v>
      </c>
      <c r="BJ12" s="122">
        <v>5</v>
      </c>
      <c r="BK12" s="122">
        <v>2</v>
      </c>
      <c r="BL12" s="965">
        <f t="shared" si="1"/>
        <v>15</v>
      </c>
      <c r="BM12" s="1088">
        <f t="shared" si="2"/>
        <v>142</v>
      </c>
      <c r="BN12" s="1049">
        <v>3</v>
      </c>
    </row>
    <row r="13" spans="1:67" ht="21" customHeight="1" x14ac:dyDescent="0.35">
      <c r="A13" s="82" t="s">
        <v>493</v>
      </c>
      <c r="B13" s="149">
        <v>4125</v>
      </c>
      <c r="C13" s="64" t="s">
        <v>165</v>
      </c>
      <c r="D13" s="148" t="s">
        <v>25</v>
      </c>
      <c r="E13" s="148" t="s">
        <v>383</v>
      </c>
      <c r="F13" s="415"/>
      <c r="G13" s="415"/>
      <c r="H13" s="415">
        <v>7</v>
      </c>
      <c r="I13" s="415">
        <v>5</v>
      </c>
      <c r="J13" s="655">
        <f t="shared" si="0"/>
        <v>12</v>
      </c>
      <c r="K13" s="415"/>
      <c r="L13" s="415"/>
      <c r="M13" s="415">
        <v>3</v>
      </c>
      <c r="N13" s="415">
        <v>4</v>
      </c>
      <c r="O13" s="655">
        <f>SUM(K13:N13)</f>
        <v>7</v>
      </c>
      <c r="P13" s="422"/>
      <c r="Q13" s="422"/>
      <c r="R13" s="422"/>
      <c r="S13" s="422">
        <v>13</v>
      </c>
      <c r="T13" s="422">
        <v>7</v>
      </c>
      <c r="U13" s="422"/>
      <c r="V13" s="965">
        <f t="shared" si="4"/>
        <v>20</v>
      </c>
      <c r="W13" s="122">
        <v>1</v>
      </c>
      <c r="X13" s="122">
        <v>3</v>
      </c>
      <c r="Y13" s="122">
        <v>2</v>
      </c>
      <c r="Z13" s="122">
        <v>6</v>
      </c>
      <c r="AA13" s="734">
        <f t="shared" si="5"/>
        <v>12</v>
      </c>
      <c r="AB13" s="122">
        <v>3</v>
      </c>
      <c r="AC13" s="122">
        <v>2</v>
      </c>
      <c r="AD13" s="122">
        <v>2</v>
      </c>
      <c r="AE13" s="122">
        <v>3</v>
      </c>
      <c r="AF13" s="734">
        <f t="shared" si="6"/>
        <v>10</v>
      </c>
      <c r="AG13" s="1130"/>
      <c r="AH13" s="1130"/>
      <c r="AI13" s="1130"/>
      <c r="AJ13" s="734"/>
      <c r="AK13" s="111">
        <v>1</v>
      </c>
      <c r="AL13" s="111"/>
      <c r="AM13" s="111">
        <v>6</v>
      </c>
      <c r="AN13" s="111">
        <v>5</v>
      </c>
      <c r="AO13" s="734">
        <f t="shared" si="3"/>
        <v>12</v>
      </c>
      <c r="AP13" s="419"/>
      <c r="AQ13" s="419">
        <v>5</v>
      </c>
      <c r="AR13" s="419">
        <v>4</v>
      </c>
      <c r="AS13" s="419">
        <v>3</v>
      </c>
      <c r="AT13" s="778">
        <f t="shared" si="7"/>
        <v>12</v>
      </c>
      <c r="AU13" s="419"/>
      <c r="AV13" s="419">
        <v>4</v>
      </c>
      <c r="AW13" s="419">
        <v>3</v>
      </c>
      <c r="AX13" s="419">
        <v>3</v>
      </c>
      <c r="AY13" s="778">
        <f t="shared" si="8"/>
        <v>10</v>
      </c>
      <c r="AZ13" s="427"/>
      <c r="BA13" s="427"/>
      <c r="BB13" s="564"/>
      <c r="BC13" s="122">
        <v>1</v>
      </c>
      <c r="BD13" s="122">
        <v>4</v>
      </c>
      <c r="BE13" s="122">
        <v>3</v>
      </c>
      <c r="BF13" s="122"/>
      <c r="BG13" s="965">
        <f>SUM(BC13:BF13)</f>
        <v>8</v>
      </c>
      <c r="BH13" s="122">
        <v>2</v>
      </c>
      <c r="BI13" s="122">
        <v>7</v>
      </c>
      <c r="BJ13" s="122">
        <v>3</v>
      </c>
      <c r="BK13" s="122"/>
      <c r="BL13" s="965">
        <f t="shared" si="1"/>
        <v>12</v>
      </c>
      <c r="BM13" s="1088">
        <f t="shared" si="2"/>
        <v>115</v>
      </c>
      <c r="BN13" s="1049">
        <v>5</v>
      </c>
    </row>
    <row r="14" spans="1:67" ht="21" customHeight="1" x14ac:dyDescent="0.35">
      <c r="A14" s="63" t="s">
        <v>455</v>
      </c>
      <c r="B14" s="58">
        <v>3077</v>
      </c>
      <c r="C14" s="64" t="s">
        <v>165</v>
      </c>
      <c r="D14" s="191" t="s">
        <v>299</v>
      </c>
      <c r="E14" s="191" t="s">
        <v>299</v>
      </c>
      <c r="F14" s="415"/>
      <c r="G14" s="415">
        <v>3</v>
      </c>
      <c r="H14" s="415">
        <v>2</v>
      </c>
      <c r="I14" s="415">
        <v>6</v>
      </c>
      <c r="J14" s="655">
        <f t="shared" si="0"/>
        <v>11</v>
      </c>
      <c r="K14" s="415"/>
      <c r="L14" s="415">
        <v>2</v>
      </c>
      <c r="M14" s="415">
        <v>2</v>
      </c>
      <c r="N14" s="415">
        <v>6</v>
      </c>
      <c r="O14" s="655">
        <f>SUM(K14:N14)</f>
        <v>10</v>
      </c>
      <c r="P14" s="422"/>
      <c r="Q14" s="422"/>
      <c r="R14" s="422"/>
      <c r="S14" s="422"/>
      <c r="T14" s="422"/>
      <c r="U14" s="422"/>
      <c r="V14" s="965">
        <f t="shared" si="4"/>
        <v>0</v>
      </c>
      <c r="W14" s="122">
        <v>2</v>
      </c>
      <c r="X14" s="122">
        <v>4</v>
      </c>
      <c r="Y14" s="122"/>
      <c r="Z14" s="122">
        <v>1</v>
      </c>
      <c r="AA14" s="734">
        <f t="shared" si="5"/>
        <v>7</v>
      </c>
      <c r="AB14" s="122">
        <v>1</v>
      </c>
      <c r="AC14" s="122">
        <v>3</v>
      </c>
      <c r="AD14" s="122"/>
      <c r="AE14" s="122">
        <v>1</v>
      </c>
      <c r="AF14" s="734">
        <f t="shared" si="6"/>
        <v>5</v>
      </c>
      <c r="AG14" s="1130"/>
      <c r="AH14" s="1130"/>
      <c r="AI14" s="1130"/>
      <c r="AJ14" s="734"/>
      <c r="AK14" s="111"/>
      <c r="AL14" s="111"/>
      <c r="AM14" s="111"/>
      <c r="AN14" s="111"/>
      <c r="AO14" s="734">
        <f t="shared" si="3"/>
        <v>0</v>
      </c>
      <c r="AP14" s="419"/>
      <c r="AQ14" s="419"/>
      <c r="AR14" s="419">
        <v>2</v>
      </c>
      <c r="AS14" s="419">
        <v>6</v>
      </c>
      <c r="AT14" s="778">
        <f t="shared" si="7"/>
        <v>8</v>
      </c>
      <c r="AU14" s="419"/>
      <c r="AV14" s="419"/>
      <c r="AW14" s="419">
        <v>2</v>
      </c>
      <c r="AX14" s="419">
        <v>2</v>
      </c>
      <c r="AY14" s="778">
        <f t="shared" si="8"/>
        <v>4</v>
      </c>
      <c r="AZ14" s="427"/>
      <c r="BA14" s="427"/>
      <c r="BB14" s="564"/>
      <c r="BC14" s="122"/>
      <c r="BD14" s="122"/>
      <c r="BE14" s="122"/>
      <c r="BF14" s="122"/>
      <c r="BG14" s="965"/>
      <c r="BH14" s="122"/>
      <c r="BI14" s="122"/>
      <c r="BJ14" s="122"/>
      <c r="BK14" s="122"/>
      <c r="BL14" s="965">
        <f t="shared" si="1"/>
        <v>0</v>
      </c>
      <c r="BM14" s="1088">
        <f t="shared" si="2"/>
        <v>45</v>
      </c>
      <c r="BN14" s="1049">
        <v>8</v>
      </c>
    </row>
    <row r="15" spans="1:67" ht="21" customHeight="1" x14ac:dyDescent="0.35">
      <c r="A15" s="71" t="s">
        <v>584</v>
      </c>
      <c r="B15" s="96">
        <v>7496</v>
      </c>
      <c r="C15" s="104" t="s">
        <v>165</v>
      </c>
      <c r="D15" s="148" t="s">
        <v>582</v>
      </c>
      <c r="E15" s="191" t="s">
        <v>583</v>
      </c>
      <c r="F15" s="415"/>
      <c r="G15" s="415">
        <v>5</v>
      </c>
      <c r="H15" s="415">
        <v>6</v>
      </c>
      <c r="I15" s="415">
        <v>0.5</v>
      </c>
      <c r="J15" s="655">
        <f>SUM(F15:I15)</f>
        <v>11.5</v>
      </c>
      <c r="K15" s="415"/>
      <c r="L15" s="415">
        <v>3</v>
      </c>
      <c r="M15" s="415">
        <v>5</v>
      </c>
      <c r="N15" s="415">
        <v>5</v>
      </c>
      <c r="O15" s="655">
        <f>SUM(K15:N15)</f>
        <v>13</v>
      </c>
      <c r="P15" s="422"/>
      <c r="Q15" s="422"/>
      <c r="R15" s="422">
        <v>6</v>
      </c>
      <c r="S15" s="422">
        <v>12</v>
      </c>
      <c r="T15" s="422">
        <v>10</v>
      </c>
      <c r="U15" s="422">
        <v>3</v>
      </c>
      <c r="V15" s="965">
        <f>SUM(P15:U15)</f>
        <v>31</v>
      </c>
      <c r="W15" s="122">
        <v>3</v>
      </c>
      <c r="X15" s="122">
        <v>5</v>
      </c>
      <c r="Y15" s="122">
        <v>4</v>
      </c>
      <c r="Z15" s="122">
        <v>2</v>
      </c>
      <c r="AA15" s="734">
        <f t="shared" si="5"/>
        <v>14</v>
      </c>
      <c r="AB15" s="122">
        <v>2</v>
      </c>
      <c r="AC15" s="122">
        <v>1</v>
      </c>
      <c r="AD15" s="122">
        <v>5</v>
      </c>
      <c r="AE15" s="122">
        <v>4</v>
      </c>
      <c r="AF15" s="734">
        <f t="shared" si="6"/>
        <v>12</v>
      </c>
      <c r="AG15" s="1130">
        <v>3</v>
      </c>
      <c r="AH15" s="1130"/>
      <c r="AI15" s="1130"/>
      <c r="AJ15" s="734">
        <f>SUM(AG15:AI15)</f>
        <v>3</v>
      </c>
      <c r="AK15" s="111"/>
      <c r="AL15" s="111"/>
      <c r="AM15" s="111"/>
      <c r="AN15" s="111"/>
      <c r="AO15" s="734">
        <f t="shared" si="3"/>
        <v>0</v>
      </c>
      <c r="AP15" s="419"/>
      <c r="AQ15" s="419"/>
      <c r="AR15" s="419"/>
      <c r="AS15" s="419"/>
      <c r="AT15" s="778">
        <f t="shared" si="7"/>
        <v>0</v>
      </c>
      <c r="AU15" s="419"/>
      <c r="AV15" s="419"/>
      <c r="AW15" s="419"/>
      <c r="AX15" s="419"/>
      <c r="AY15" s="778">
        <f t="shared" si="8"/>
        <v>0</v>
      </c>
      <c r="AZ15" s="427"/>
      <c r="BA15" s="427"/>
      <c r="BB15" s="564"/>
      <c r="BC15" s="122">
        <v>3</v>
      </c>
      <c r="BD15" s="122">
        <v>2</v>
      </c>
      <c r="BE15" s="122">
        <v>2</v>
      </c>
      <c r="BF15" s="122">
        <v>4</v>
      </c>
      <c r="BG15" s="965">
        <f>SUM(BC15:BF15)</f>
        <v>11</v>
      </c>
      <c r="BH15" s="122">
        <v>3</v>
      </c>
      <c r="BI15" s="122">
        <v>2</v>
      </c>
      <c r="BJ15" s="122">
        <v>2</v>
      </c>
      <c r="BK15" s="122">
        <v>4</v>
      </c>
      <c r="BL15" s="965">
        <f t="shared" si="1"/>
        <v>11</v>
      </c>
      <c r="BM15" s="1088">
        <f t="shared" si="2"/>
        <v>106.5</v>
      </c>
      <c r="BN15" s="1049">
        <v>6</v>
      </c>
    </row>
    <row r="16" spans="1:67" ht="21" customHeight="1" x14ac:dyDescent="0.35">
      <c r="A16" s="51" t="s">
        <v>596</v>
      </c>
      <c r="B16" s="96">
        <v>3159</v>
      </c>
      <c r="C16" s="64" t="s">
        <v>165</v>
      </c>
      <c r="D16" s="91" t="s">
        <v>623</v>
      </c>
      <c r="E16" s="265" t="s">
        <v>597</v>
      </c>
      <c r="F16" s="415"/>
      <c r="G16" s="415"/>
      <c r="H16" s="415"/>
      <c r="I16" s="415"/>
      <c r="J16" s="644"/>
      <c r="K16" s="569"/>
      <c r="L16" s="569"/>
      <c r="M16" s="569"/>
      <c r="N16" s="569"/>
      <c r="O16" s="644"/>
      <c r="P16" s="1374"/>
      <c r="Q16" s="1374"/>
      <c r="R16" s="1374"/>
      <c r="S16" s="1374"/>
      <c r="T16" s="1374"/>
      <c r="U16" s="1374"/>
      <c r="V16" s="965">
        <f>SUM(P16:U16)</f>
        <v>0</v>
      </c>
      <c r="W16" s="122">
        <v>7</v>
      </c>
      <c r="X16" s="122">
        <v>7</v>
      </c>
      <c r="Y16" s="122">
        <v>7</v>
      </c>
      <c r="Z16" s="122">
        <v>5</v>
      </c>
      <c r="AA16" s="734">
        <f t="shared" si="5"/>
        <v>26</v>
      </c>
      <c r="AB16" s="122">
        <v>7</v>
      </c>
      <c r="AC16" s="122">
        <v>7</v>
      </c>
      <c r="AD16" s="122">
        <v>7</v>
      </c>
      <c r="AE16" s="122">
        <v>6</v>
      </c>
      <c r="AF16" s="734">
        <f t="shared" si="6"/>
        <v>27</v>
      </c>
      <c r="AG16" s="1130">
        <v>7</v>
      </c>
      <c r="AH16" s="1130">
        <v>7</v>
      </c>
      <c r="AI16" s="1130">
        <v>4</v>
      </c>
      <c r="AJ16" s="734">
        <f>SUM(AG16:AI16)</f>
        <v>18</v>
      </c>
      <c r="AK16" s="111"/>
      <c r="AL16" s="111"/>
      <c r="AM16" s="111"/>
      <c r="AN16" s="111"/>
      <c r="AO16" s="734"/>
      <c r="AP16" s="419">
        <v>1</v>
      </c>
      <c r="AQ16" s="419">
        <v>3</v>
      </c>
      <c r="AR16" s="419">
        <v>5</v>
      </c>
      <c r="AS16" s="419">
        <v>7</v>
      </c>
      <c r="AT16" s="778">
        <f t="shared" si="7"/>
        <v>16</v>
      </c>
      <c r="AU16" s="419">
        <v>1</v>
      </c>
      <c r="AV16" s="419">
        <v>3</v>
      </c>
      <c r="AW16" s="419">
        <v>7</v>
      </c>
      <c r="AX16" s="419">
        <v>6</v>
      </c>
      <c r="AY16" s="778">
        <f t="shared" si="8"/>
        <v>17</v>
      </c>
      <c r="AZ16" s="427"/>
      <c r="BA16" s="427"/>
      <c r="BB16" s="564"/>
      <c r="BC16" s="122">
        <v>7</v>
      </c>
      <c r="BD16" s="122">
        <v>7</v>
      </c>
      <c r="BE16" s="122">
        <v>6</v>
      </c>
      <c r="BF16" s="122">
        <v>6</v>
      </c>
      <c r="BG16" s="965">
        <f>SUM(BC16:BF16)</f>
        <v>26</v>
      </c>
      <c r="BH16" s="122">
        <v>7</v>
      </c>
      <c r="BI16" s="122">
        <v>6</v>
      </c>
      <c r="BJ16" s="122">
        <v>7</v>
      </c>
      <c r="BK16" s="122">
        <v>6</v>
      </c>
      <c r="BL16" s="965">
        <f t="shared" si="1"/>
        <v>26</v>
      </c>
      <c r="BM16" s="1088">
        <f>SUM(J16,O16,AA16,AF16,AJ16,AT16,AO16,AY16,BB16,BG16,BL16)</f>
        <v>156</v>
      </c>
      <c r="BN16" s="1049">
        <v>2</v>
      </c>
    </row>
    <row r="17" spans="1:66" ht="21" customHeight="1" x14ac:dyDescent="0.35">
      <c r="A17" s="51" t="s">
        <v>737</v>
      </c>
      <c r="B17" s="96">
        <v>3203</v>
      </c>
      <c r="C17" s="103" t="s">
        <v>308</v>
      </c>
      <c r="D17" s="91" t="s">
        <v>40</v>
      </c>
      <c r="E17" s="265" t="s">
        <v>738</v>
      </c>
      <c r="F17" s="415"/>
      <c r="G17" s="415"/>
      <c r="H17" s="415"/>
      <c r="I17" s="415"/>
      <c r="J17" s="644"/>
      <c r="K17" s="569"/>
      <c r="L17" s="569"/>
      <c r="M17" s="569"/>
      <c r="N17" s="569"/>
      <c r="O17" s="644"/>
      <c r="P17" s="422">
        <v>4</v>
      </c>
      <c r="Q17" s="422"/>
      <c r="R17" s="422"/>
      <c r="S17" s="422"/>
      <c r="T17" s="422">
        <v>7</v>
      </c>
      <c r="U17" s="422">
        <v>2</v>
      </c>
      <c r="V17" s="965">
        <f>SUM(P17:U17)</f>
        <v>13</v>
      </c>
      <c r="W17" s="122"/>
      <c r="X17" s="122"/>
      <c r="Y17" s="122"/>
      <c r="Z17" s="122"/>
      <c r="AA17" s="734"/>
      <c r="AB17" s="122"/>
      <c r="AC17" s="122"/>
      <c r="AD17" s="122"/>
      <c r="AE17" s="122"/>
      <c r="AF17" s="734"/>
      <c r="AG17" s="1130"/>
      <c r="AH17" s="1130"/>
      <c r="AI17" s="1130"/>
      <c r="AJ17" s="734"/>
      <c r="AK17" s="111"/>
      <c r="AL17" s="111"/>
      <c r="AM17" s="111"/>
      <c r="AN17" s="111"/>
      <c r="AO17" s="734"/>
      <c r="AP17" s="419"/>
      <c r="AQ17" s="419"/>
      <c r="AR17" s="419"/>
      <c r="AS17" s="419"/>
      <c r="AT17" s="778"/>
      <c r="AU17" s="419"/>
      <c r="AV17" s="419"/>
      <c r="AW17" s="419"/>
      <c r="AX17" s="419"/>
      <c r="AY17" s="778"/>
      <c r="AZ17" s="427"/>
      <c r="BA17" s="427"/>
      <c r="BB17" s="564"/>
      <c r="BC17" s="122">
        <v>6</v>
      </c>
      <c r="BD17" s="122"/>
      <c r="BE17" s="122"/>
      <c r="BF17" s="122">
        <v>5</v>
      </c>
      <c r="BG17" s="965">
        <f>SUM(BC17:BF17)</f>
        <v>11</v>
      </c>
      <c r="BH17" s="122">
        <v>5</v>
      </c>
      <c r="BI17" s="122"/>
      <c r="BJ17" s="122"/>
      <c r="BK17" s="122">
        <v>5</v>
      </c>
      <c r="BL17" s="965">
        <f t="shared" si="1"/>
        <v>10</v>
      </c>
      <c r="BM17" s="1088">
        <f t="shared" si="2"/>
        <v>34</v>
      </c>
      <c r="BN17" s="1049">
        <v>9</v>
      </c>
    </row>
    <row r="18" spans="1:66" ht="21" customHeight="1" x14ac:dyDescent="0.35">
      <c r="A18" s="51" t="s">
        <v>656</v>
      </c>
      <c r="B18" s="96">
        <v>3195</v>
      </c>
      <c r="C18" s="103" t="s">
        <v>308</v>
      </c>
      <c r="D18" s="91" t="s">
        <v>168</v>
      </c>
      <c r="E18" s="265" t="s">
        <v>48</v>
      </c>
      <c r="F18" s="415"/>
      <c r="G18" s="415"/>
      <c r="H18" s="415">
        <v>1</v>
      </c>
      <c r="I18" s="415">
        <v>4</v>
      </c>
      <c r="J18" s="655">
        <f>SUM(F18:I18)</f>
        <v>5</v>
      </c>
      <c r="K18" s="415"/>
      <c r="L18" s="415"/>
      <c r="M18" s="415">
        <v>0.5</v>
      </c>
      <c r="N18" s="415">
        <v>3</v>
      </c>
      <c r="O18" s="655">
        <f>SUM(K18:N18)</f>
        <v>3.5</v>
      </c>
      <c r="P18" s="422"/>
      <c r="Q18" s="422"/>
      <c r="R18" s="422"/>
      <c r="S18" s="422">
        <v>10</v>
      </c>
      <c r="T18" s="422"/>
      <c r="U18" s="422"/>
      <c r="V18" s="965">
        <f>SUM(P18:U18)</f>
        <v>10</v>
      </c>
      <c r="W18" s="122"/>
      <c r="X18" s="122"/>
      <c r="Y18" s="122"/>
      <c r="Z18" s="122"/>
      <c r="AA18" s="734"/>
      <c r="AB18" s="122"/>
      <c r="AC18" s="122"/>
      <c r="AD18" s="122"/>
      <c r="AE18" s="122"/>
      <c r="AF18" s="734"/>
      <c r="AG18" s="1130"/>
      <c r="AH18" s="1130"/>
      <c r="AI18" s="1130"/>
      <c r="AJ18" s="734"/>
      <c r="AK18" s="111"/>
      <c r="AL18" s="111"/>
      <c r="AM18" s="111"/>
      <c r="AN18" s="111"/>
      <c r="AO18" s="734"/>
      <c r="AP18" s="419"/>
      <c r="AQ18" s="419"/>
      <c r="AR18" s="419"/>
      <c r="AS18" s="419"/>
      <c r="AT18" s="778"/>
      <c r="AU18" s="419"/>
      <c r="AV18" s="419"/>
      <c r="AW18" s="419"/>
      <c r="AX18" s="419"/>
      <c r="AY18" s="778"/>
      <c r="AZ18" s="427"/>
      <c r="BA18" s="427"/>
      <c r="BB18" s="564"/>
      <c r="BC18" s="122"/>
      <c r="BD18" s="122"/>
      <c r="BE18" s="122"/>
      <c r="BF18" s="122"/>
      <c r="BG18" s="965"/>
      <c r="BH18" s="122"/>
      <c r="BI18" s="122"/>
      <c r="BJ18" s="122"/>
      <c r="BK18" s="122"/>
      <c r="BL18" s="965">
        <f t="shared" si="1"/>
        <v>0</v>
      </c>
      <c r="BM18" s="1088">
        <f t="shared" si="2"/>
        <v>18.5</v>
      </c>
      <c r="BN18" s="1049">
        <v>10</v>
      </c>
    </row>
    <row r="20" spans="1:66" ht="15" x14ac:dyDescent="0.25">
      <c r="A20" s="47" t="s">
        <v>360</v>
      </c>
      <c r="B20" s="47"/>
      <c r="C20" s="47"/>
    </row>
    <row r="23" spans="1:66" ht="15" x14ac:dyDescent="0.35">
      <c r="A23" s="71" t="s">
        <v>335</v>
      </c>
      <c r="B23" s="96">
        <v>4033</v>
      </c>
      <c r="C23" s="96"/>
      <c r="D23" s="104" t="s">
        <v>317</v>
      </c>
      <c r="E23" s="104" t="s">
        <v>336</v>
      </c>
    </row>
    <row r="24" spans="1:66" ht="15" x14ac:dyDescent="0.35">
      <c r="A24" s="82" t="s">
        <v>382</v>
      </c>
      <c r="B24" s="149">
        <v>4098</v>
      </c>
      <c r="C24" s="149"/>
      <c r="D24" s="148" t="s">
        <v>25</v>
      </c>
      <c r="E24" s="148" t="s">
        <v>383</v>
      </c>
    </row>
    <row r="25" spans="1:66" ht="15" x14ac:dyDescent="0.35">
      <c r="A25" s="188" t="s">
        <v>368</v>
      </c>
      <c r="B25" s="196">
        <v>4091</v>
      </c>
      <c r="C25" s="196"/>
      <c r="D25" s="191" t="s">
        <v>321</v>
      </c>
      <c r="E25" s="191" t="s">
        <v>321</v>
      </c>
    </row>
    <row r="26" spans="1:66" ht="15" x14ac:dyDescent="0.35">
      <c r="A26" s="82" t="s">
        <v>356</v>
      </c>
      <c r="B26" s="149">
        <v>4037</v>
      </c>
      <c r="C26" s="149"/>
      <c r="D26" s="148" t="s">
        <v>405</v>
      </c>
      <c r="E26" s="148" t="s">
        <v>146</v>
      </c>
    </row>
    <row r="27" spans="1:66" ht="15" x14ac:dyDescent="0.35">
      <c r="A27" s="82" t="s">
        <v>390</v>
      </c>
      <c r="B27" s="149">
        <v>4099</v>
      </c>
      <c r="C27" s="149"/>
      <c r="D27" s="148" t="s">
        <v>405</v>
      </c>
      <c r="E27" s="148" t="s">
        <v>391</v>
      </c>
    </row>
    <row r="28" spans="1:66" ht="15" x14ac:dyDescent="0.35">
      <c r="A28" s="82" t="s">
        <v>364</v>
      </c>
      <c r="B28" s="149">
        <v>4050</v>
      </c>
      <c r="C28" s="149"/>
      <c r="D28" s="148" t="s">
        <v>365</v>
      </c>
      <c r="E28" s="148" t="s">
        <v>272</v>
      </c>
    </row>
    <row r="29" spans="1:66" ht="15" x14ac:dyDescent="0.35">
      <c r="A29" s="64" t="s">
        <v>355</v>
      </c>
      <c r="B29" s="196">
        <v>4986</v>
      </c>
      <c r="C29" s="196"/>
      <c r="D29" s="191" t="s">
        <v>25</v>
      </c>
      <c r="E29" s="191" t="s">
        <v>25</v>
      </c>
      <c r="F29" s="72"/>
      <c r="G29" s="72"/>
      <c r="H29" s="72"/>
    </row>
    <row r="30" spans="1:66" ht="15" x14ac:dyDescent="0.35">
      <c r="A30" s="64" t="s">
        <v>403</v>
      </c>
      <c r="B30" s="149">
        <v>4011</v>
      </c>
      <c r="C30" s="149"/>
      <c r="D30" s="103" t="s">
        <v>404</v>
      </c>
      <c r="E30" s="184" t="s">
        <v>404</v>
      </c>
    </row>
    <row r="31" spans="1:66" ht="15" x14ac:dyDescent="0.35">
      <c r="A31" s="188" t="s">
        <v>429</v>
      </c>
      <c r="B31" s="196">
        <v>4129</v>
      </c>
      <c r="C31" s="196"/>
      <c r="D31" s="191" t="s">
        <v>430</v>
      </c>
      <c r="E31" s="191" t="s">
        <v>431</v>
      </c>
    </row>
  </sheetData>
  <sortState xmlns:xlrd2="http://schemas.microsoft.com/office/spreadsheetml/2017/richdata2" ref="A7:BM18">
    <sortCondition descending="1" ref="BM7:BM18"/>
  </sortState>
  <mergeCells count="13">
    <mergeCell ref="BH4:BL4"/>
    <mergeCell ref="F4:J4"/>
    <mergeCell ref="W1:AK1"/>
    <mergeCell ref="BC4:BG4"/>
    <mergeCell ref="AZ4:BB4"/>
    <mergeCell ref="AP4:AT4"/>
    <mergeCell ref="AK4:AO4"/>
    <mergeCell ref="W4:AA4"/>
    <mergeCell ref="P4:V4"/>
    <mergeCell ref="K4:O4"/>
    <mergeCell ref="AB4:AF4"/>
    <mergeCell ref="AU4:AY4"/>
    <mergeCell ref="AG4:AJ4"/>
  </mergeCells>
  <phoneticPr fontId="5" type="noConversion"/>
  <pageMargins left="0.5" right="0.5" top="0.5" bottom="0.5" header="0" footer="0"/>
  <pageSetup scale="85" orientation="landscape" r:id="rId1"/>
  <headerFooter alignWithMargins="0"/>
  <ignoredErrors>
    <ignoredError sqref="BM1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B28"/>
  <sheetViews>
    <sheetView topLeftCell="A2" zoomScale="90" zoomScaleNormal="90" workbookViewId="0">
      <pane xSplit="1" topLeftCell="AN1" activePane="topRight" state="frozen"/>
      <selection activeCell="BS17" sqref="BS17"/>
      <selection pane="topRight" activeCell="BB12" sqref="BB12"/>
    </sheetView>
  </sheetViews>
  <sheetFormatPr defaultColWidth="9.109375" defaultRowHeight="15" x14ac:dyDescent="0.35"/>
  <cols>
    <col min="1" max="1" width="30.44140625" style="50" customWidth="1"/>
    <col min="2" max="2" width="12.109375" style="50" customWidth="1"/>
    <col min="3" max="3" width="10.88671875" style="49" customWidth="1"/>
    <col min="4" max="4" width="24.5546875" style="49" customWidth="1"/>
    <col min="5" max="5" width="25.88671875" style="50" customWidth="1"/>
    <col min="6" max="8" width="6.5546875" style="50" customWidth="1"/>
    <col min="9" max="13" width="6.5546875" style="537" customWidth="1"/>
    <col min="14" max="16" width="5.6640625" style="50" customWidth="1"/>
    <col min="17" max="17" width="5.6640625" style="537" customWidth="1"/>
    <col min="18" max="21" width="5.88671875" style="50" customWidth="1"/>
    <col min="22" max="27" width="5.88671875" style="537" customWidth="1"/>
    <col min="28" max="29" width="5.6640625" style="50" customWidth="1"/>
    <col min="30" max="30" width="6" style="50" customWidth="1"/>
    <col min="31" max="31" width="6" style="537" customWidth="1"/>
    <col min="32" max="34" width="5.6640625" style="50" customWidth="1"/>
    <col min="35" max="39" width="5.6640625" style="537" customWidth="1"/>
    <col min="40" max="41" width="5.6640625" style="50" customWidth="1"/>
    <col min="42" max="44" width="6" style="50" customWidth="1"/>
    <col min="45" max="45" width="5.6640625" style="50" customWidth="1"/>
    <col min="46" max="51" width="5.6640625" style="537" customWidth="1"/>
    <col min="52" max="52" width="6.6640625" style="50" customWidth="1"/>
    <col min="53" max="16384" width="9.109375" style="50"/>
  </cols>
  <sheetData>
    <row r="1" spans="1:54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543"/>
      <c r="J1" s="543"/>
      <c r="K1" s="543"/>
      <c r="L1" s="543"/>
      <c r="M1" s="543"/>
      <c r="N1" s="139"/>
      <c r="AB1" s="1396"/>
      <c r="AC1" s="1396"/>
      <c r="AD1" s="1396"/>
      <c r="AE1" s="1396"/>
      <c r="AF1" s="1396"/>
      <c r="AG1" s="1377"/>
    </row>
    <row r="2" spans="1:54" ht="21" x14ac:dyDescent="0.4">
      <c r="A2" s="358" t="s">
        <v>51</v>
      </c>
      <c r="B2" s="140"/>
      <c r="C2" s="140"/>
      <c r="D2" s="140"/>
      <c r="E2" s="140"/>
      <c r="F2" s="52"/>
      <c r="G2" s="52"/>
      <c r="H2" s="52"/>
      <c r="I2" s="544"/>
      <c r="J2" s="544"/>
      <c r="K2" s="544"/>
      <c r="L2" s="544"/>
      <c r="M2" s="544"/>
      <c r="R2" s="49"/>
      <c r="S2" s="49"/>
      <c r="T2" s="49"/>
      <c r="U2" s="49"/>
      <c r="V2" s="538"/>
      <c r="W2" s="538"/>
      <c r="X2" s="538"/>
      <c r="Y2" s="538"/>
      <c r="Z2" s="538"/>
      <c r="AA2" s="538"/>
    </row>
    <row r="3" spans="1:54" x14ac:dyDescent="0.35">
      <c r="B3" s="52"/>
      <c r="C3" s="52"/>
      <c r="D3" s="52"/>
      <c r="E3" s="52"/>
      <c r="F3" s="1402" t="s">
        <v>298</v>
      </c>
      <c r="G3" s="1421"/>
      <c r="H3" s="1421"/>
      <c r="I3" s="1403"/>
      <c r="J3" s="1402" t="s">
        <v>298</v>
      </c>
      <c r="K3" s="1421"/>
      <c r="L3" s="1421"/>
      <c r="M3" s="1403"/>
      <c r="N3" s="1415" t="s">
        <v>1</v>
      </c>
      <c r="O3" s="1416"/>
      <c r="P3" s="1416"/>
      <c r="Q3" s="1417"/>
      <c r="R3" s="1394" t="s">
        <v>254</v>
      </c>
      <c r="S3" s="1418"/>
      <c r="T3" s="1418"/>
      <c r="U3" s="1418"/>
      <c r="V3" s="1395"/>
      <c r="W3" s="1394" t="s">
        <v>254</v>
      </c>
      <c r="X3" s="1418"/>
      <c r="Y3" s="1418"/>
      <c r="Z3" s="1418"/>
      <c r="AA3" s="1395"/>
      <c r="AB3" s="1473" t="s">
        <v>251</v>
      </c>
      <c r="AC3" s="1474"/>
      <c r="AD3" s="1474"/>
      <c r="AE3" s="1475"/>
      <c r="AF3" s="1398" t="s">
        <v>298</v>
      </c>
      <c r="AG3" s="1419"/>
      <c r="AH3" s="1419"/>
      <c r="AI3" s="1399"/>
      <c r="AJ3" s="1398" t="s">
        <v>298</v>
      </c>
      <c r="AK3" s="1419"/>
      <c r="AL3" s="1419"/>
      <c r="AM3" s="723"/>
      <c r="AN3" s="428" t="s">
        <v>329</v>
      </c>
      <c r="AO3" s="428"/>
      <c r="AP3" s="1404" t="s">
        <v>254</v>
      </c>
      <c r="AQ3" s="1422"/>
      <c r="AR3" s="1422"/>
      <c r="AS3" s="1422"/>
      <c r="AT3" s="1405"/>
      <c r="AU3" s="1404" t="s">
        <v>254</v>
      </c>
      <c r="AV3" s="1422"/>
      <c r="AW3" s="1422"/>
      <c r="AX3" s="1422"/>
      <c r="AY3" s="1405"/>
      <c r="AZ3" s="51"/>
    </row>
    <row r="4" spans="1:54" ht="149.4" customHeight="1" x14ac:dyDescent="0.35">
      <c r="A4" s="52" t="s">
        <v>16</v>
      </c>
      <c r="B4" s="52" t="s">
        <v>17</v>
      </c>
      <c r="C4" s="144" t="s">
        <v>338</v>
      </c>
      <c r="D4" s="52" t="s">
        <v>225</v>
      </c>
      <c r="E4" s="52" t="s">
        <v>18</v>
      </c>
      <c r="F4" s="386" t="s">
        <v>83</v>
      </c>
      <c r="G4" s="398" t="s">
        <v>143</v>
      </c>
      <c r="H4" s="398" t="s">
        <v>60</v>
      </c>
      <c r="I4" s="635" t="s">
        <v>349</v>
      </c>
      <c r="J4" s="397" t="s">
        <v>83</v>
      </c>
      <c r="K4" s="398" t="s">
        <v>143</v>
      </c>
      <c r="L4" s="398" t="s">
        <v>60</v>
      </c>
      <c r="M4" s="635" t="s">
        <v>349</v>
      </c>
      <c r="N4" s="400" t="s">
        <v>103</v>
      </c>
      <c r="O4" s="400" t="s">
        <v>60</v>
      </c>
      <c r="P4" s="400" t="s">
        <v>216</v>
      </c>
      <c r="Q4" s="736" t="s">
        <v>349</v>
      </c>
      <c r="R4" s="373" t="s">
        <v>83</v>
      </c>
      <c r="S4" s="375" t="s">
        <v>689</v>
      </c>
      <c r="T4" s="375" t="s">
        <v>118</v>
      </c>
      <c r="U4" s="526" t="s">
        <v>60</v>
      </c>
      <c r="V4" s="735" t="s">
        <v>349</v>
      </c>
      <c r="W4" s="373" t="s">
        <v>83</v>
      </c>
      <c r="X4" s="375" t="s">
        <v>689</v>
      </c>
      <c r="Y4" s="375" t="s">
        <v>118</v>
      </c>
      <c r="Z4" s="526" t="s">
        <v>60</v>
      </c>
      <c r="AA4" s="735" t="s">
        <v>349</v>
      </c>
      <c r="AB4" s="493" t="s">
        <v>103</v>
      </c>
      <c r="AC4" s="493" t="s">
        <v>143</v>
      </c>
      <c r="AD4" s="493" t="s">
        <v>60</v>
      </c>
      <c r="AE4" s="736" t="s">
        <v>349</v>
      </c>
      <c r="AF4" s="399" t="s">
        <v>83</v>
      </c>
      <c r="AG4" s="399" t="s">
        <v>143</v>
      </c>
      <c r="AH4" s="399" t="s">
        <v>60</v>
      </c>
      <c r="AI4" s="736" t="s">
        <v>349</v>
      </c>
      <c r="AJ4" s="386" t="s">
        <v>83</v>
      </c>
      <c r="AK4" s="953" t="s">
        <v>143</v>
      </c>
      <c r="AL4" s="953" t="s">
        <v>60</v>
      </c>
      <c r="AM4" s="736" t="s">
        <v>349</v>
      </c>
      <c r="AN4" s="525" t="s">
        <v>103</v>
      </c>
      <c r="AO4" s="736" t="s">
        <v>349</v>
      </c>
      <c r="AP4" s="376" t="s">
        <v>83</v>
      </c>
      <c r="AQ4" s="534" t="s">
        <v>755</v>
      </c>
      <c r="AR4" s="534" t="s">
        <v>143</v>
      </c>
      <c r="AS4" s="527" t="s">
        <v>60</v>
      </c>
      <c r="AT4" s="736" t="s">
        <v>349</v>
      </c>
      <c r="AU4" s="376" t="s">
        <v>83</v>
      </c>
      <c r="AV4" s="996" t="s">
        <v>755</v>
      </c>
      <c r="AW4" s="996" t="s">
        <v>143</v>
      </c>
      <c r="AX4" s="526" t="s">
        <v>60</v>
      </c>
      <c r="AY4" s="736" t="s">
        <v>349</v>
      </c>
      <c r="AZ4" s="53" t="s">
        <v>20</v>
      </c>
    </row>
    <row r="5" spans="1:54" x14ac:dyDescent="0.35">
      <c r="A5" s="52"/>
      <c r="B5" s="52"/>
      <c r="C5" s="50"/>
      <c r="D5" s="52"/>
      <c r="E5" s="52"/>
      <c r="F5" s="429"/>
      <c r="G5" s="402"/>
      <c r="H5" s="402"/>
      <c r="I5" s="636"/>
      <c r="J5" s="546"/>
      <c r="K5" s="546"/>
      <c r="L5" s="546"/>
      <c r="M5" s="636"/>
      <c r="N5" s="353"/>
      <c r="O5" s="353"/>
      <c r="P5" s="353"/>
      <c r="Q5" s="926"/>
      <c r="R5" s="118"/>
      <c r="S5" s="118"/>
      <c r="T5" s="118"/>
      <c r="U5" s="118"/>
      <c r="V5" s="729"/>
      <c r="W5" s="540"/>
      <c r="X5" s="540"/>
      <c r="Y5" s="540"/>
      <c r="Z5" s="540"/>
      <c r="AA5" s="729"/>
      <c r="AB5" s="354"/>
      <c r="AC5" s="354"/>
      <c r="AD5" s="354"/>
      <c r="AE5" s="633"/>
      <c r="AF5" s="380"/>
      <c r="AG5" s="430"/>
      <c r="AH5" s="430"/>
      <c r="AI5" s="776"/>
      <c r="AJ5" s="974"/>
      <c r="AK5" s="974"/>
      <c r="AL5" s="974"/>
      <c r="AM5" s="929"/>
      <c r="AN5" s="404"/>
      <c r="AO5" s="975"/>
      <c r="AP5" s="171"/>
      <c r="AQ5" s="171"/>
      <c r="AR5" s="171"/>
      <c r="AS5" s="171"/>
      <c r="AT5" s="804"/>
      <c r="AU5" s="570"/>
      <c r="AV5" s="570"/>
      <c r="AW5" s="570"/>
      <c r="AX5" s="570"/>
      <c r="AY5" s="805"/>
      <c r="AZ5" s="69"/>
      <c r="BA5" s="50" t="s">
        <v>499</v>
      </c>
    </row>
    <row r="6" spans="1:54" ht="21" customHeight="1" x14ac:dyDescent="0.35">
      <c r="A6" s="91" t="s">
        <v>403</v>
      </c>
      <c r="B6" s="96">
        <v>4011</v>
      </c>
      <c r="C6" s="51" t="s">
        <v>165</v>
      </c>
      <c r="D6" s="91" t="s">
        <v>404</v>
      </c>
      <c r="E6" s="104" t="s">
        <v>404</v>
      </c>
      <c r="F6" s="508"/>
      <c r="G6" s="508"/>
      <c r="H6" s="508"/>
      <c r="I6" s="1164">
        <f t="shared" ref="I6:I11" si="0">SUM(F6:H6)</f>
        <v>0</v>
      </c>
      <c r="J6" s="508"/>
      <c r="K6" s="508"/>
      <c r="L6" s="508"/>
      <c r="M6" s="1164">
        <f t="shared" ref="M6:M12" si="1">SUM(J6:L6)</f>
        <v>0</v>
      </c>
      <c r="N6" s="422"/>
      <c r="O6" s="422"/>
      <c r="P6" s="422"/>
      <c r="Q6" s="949">
        <f t="shared" ref="Q6:Q14" si="2">SUM(N6:P6)</f>
        <v>0</v>
      </c>
      <c r="R6" s="122"/>
      <c r="S6" s="122"/>
      <c r="T6" s="122"/>
      <c r="U6" s="122"/>
      <c r="V6" s="734"/>
      <c r="W6" s="1181"/>
      <c r="X6" s="1181"/>
      <c r="Y6" s="1181"/>
      <c r="Z6" s="1181"/>
      <c r="AA6" s="734"/>
      <c r="AB6" s="111"/>
      <c r="AC6" s="111"/>
      <c r="AD6" s="111"/>
      <c r="AE6" s="949"/>
      <c r="AF6" s="419"/>
      <c r="AG6" s="419"/>
      <c r="AH6" s="419"/>
      <c r="AI6" s="778"/>
      <c r="AJ6" s="1197"/>
      <c r="AK6" s="1197"/>
      <c r="AL6" s="1197"/>
      <c r="AM6" s="949"/>
      <c r="AN6" s="427"/>
      <c r="AO6" s="918"/>
      <c r="AP6" s="122"/>
      <c r="AQ6" s="122"/>
      <c r="AR6" s="122"/>
      <c r="AS6" s="122"/>
      <c r="AT6" s="1207"/>
      <c r="AU6" s="122"/>
      <c r="AV6" s="122"/>
      <c r="AW6" s="122"/>
      <c r="AX6" s="122"/>
      <c r="AY6" s="1169"/>
      <c r="AZ6" s="79">
        <f t="shared" ref="AZ6" si="3">SUM(I6,M6,Q6,V6,AA6,AE6,AI6,AT6,AY6,AM6,AO6)</f>
        <v>0</v>
      </c>
      <c r="BA6" s="1041"/>
    </row>
    <row r="7" spans="1:54" ht="21" customHeight="1" x14ac:dyDescent="0.35">
      <c r="A7" s="148" t="s">
        <v>453</v>
      </c>
      <c r="B7" s="149">
        <v>4101</v>
      </c>
      <c r="C7" s="64" t="s">
        <v>165</v>
      </c>
      <c r="D7" s="104" t="s">
        <v>299</v>
      </c>
      <c r="E7" s="104" t="s">
        <v>454</v>
      </c>
      <c r="F7" s="508">
        <v>5</v>
      </c>
      <c r="G7" s="508">
        <v>6</v>
      </c>
      <c r="H7" s="508">
        <v>7</v>
      </c>
      <c r="I7" s="1164">
        <f t="shared" si="0"/>
        <v>18</v>
      </c>
      <c r="J7" s="508">
        <v>7</v>
      </c>
      <c r="K7" s="508">
        <v>5</v>
      </c>
      <c r="L7" s="508">
        <v>7</v>
      </c>
      <c r="M7" s="1164">
        <f t="shared" si="1"/>
        <v>19</v>
      </c>
      <c r="N7" s="422">
        <v>7</v>
      </c>
      <c r="O7" s="422">
        <v>4</v>
      </c>
      <c r="P7" s="422">
        <v>6</v>
      </c>
      <c r="Q7" s="949">
        <f t="shared" si="2"/>
        <v>17</v>
      </c>
      <c r="R7" s="122"/>
      <c r="S7" s="122"/>
      <c r="T7" s="122"/>
      <c r="U7" s="122"/>
      <c r="V7" s="734">
        <f>SUM(R7:U7)</f>
        <v>0</v>
      </c>
      <c r="W7" s="122"/>
      <c r="X7" s="122"/>
      <c r="Y7" s="122"/>
      <c r="Z7" s="122"/>
      <c r="AA7" s="734">
        <f>SUM(W7:Z7)</f>
        <v>0</v>
      </c>
      <c r="AB7" s="111">
        <v>5</v>
      </c>
      <c r="AC7" s="111">
        <v>4</v>
      </c>
      <c r="AD7" s="111">
        <v>2</v>
      </c>
      <c r="AE7" s="949">
        <f t="shared" ref="AE7:AE12" si="4">SUM(AB7:AD7)</f>
        <v>11</v>
      </c>
      <c r="AF7" s="419">
        <v>4</v>
      </c>
      <c r="AG7" s="419">
        <v>2</v>
      </c>
      <c r="AH7" s="419">
        <v>2</v>
      </c>
      <c r="AI7" s="778">
        <f t="shared" ref="AI7:AI13" si="5">SUM(AF7:AH7)</f>
        <v>8</v>
      </c>
      <c r="AJ7" s="459">
        <v>2</v>
      </c>
      <c r="AK7" s="459">
        <v>4</v>
      </c>
      <c r="AL7" s="459">
        <v>2</v>
      </c>
      <c r="AM7" s="949">
        <f t="shared" ref="AM7:AM13" si="6">SUM(AJ7:AL7)</f>
        <v>8</v>
      </c>
      <c r="AN7" s="427"/>
      <c r="AO7" s="918"/>
      <c r="AP7" s="122">
        <v>3</v>
      </c>
      <c r="AQ7" s="122"/>
      <c r="AR7" s="122">
        <v>3</v>
      </c>
      <c r="AS7" s="122">
        <v>1</v>
      </c>
      <c r="AT7" s="1207">
        <f>SUM(AP7:AS7)</f>
        <v>7</v>
      </c>
      <c r="AU7" s="122">
        <v>4</v>
      </c>
      <c r="AV7" s="122"/>
      <c r="AW7" s="122">
        <v>3</v>
      </c>
      <c r="AX7" s="122">
        <v>1</v>
      </c>
      <c r="AY7" s="1169">
        <f>SUM(AU7:AX7)</f>
        <v>8</v>
      </c>
      <c r="AZ7" s="79">
        <f>SUM(I7,M7,Q7,V7,AA7,AE7,AI7,AT7,AY7,AM7,AO7)</f>
        <v>96</v>
      </c>
      <c r="BA7" s="1041">
        <v>1</v>
      </c>
    </row>
    <row r="8" spans="1:54" ht="21" customHeight="1" x14ac:dyDescent="0.35">
      <c r="A8" s="82" t="s">
        <v>493</v>
      </c>
      <c r="B8" s="149">
        <v>4125</v>
      </c>
      <c r="C8" s="148" t="s">
        <v>165</v>
      </c>
      <c r="D8" s="148" t="s">
        <v>25</v>
      </c>
      <c r="E8" s="148" t="s">
        <v>383</v>
      </c>
      <c r="F8" s="508">
        <v>6</v>
      </c>
      <c r="G8" s="508">
        <v>2</v>
      </c>
      <c r="H8" s="508"/>
      <c r="I8" s="1164">
        <f t="shared" si="0"/>
        <v>8</v>
      </c>
      <c r="J8" s="508">
        <v>6</v>
      </c>
      <c r="K8" s="508">
        <v>4</v>
      </c>
      <c r="L8" s="508"/>
      <c r="M8" s="1164">
        <f t="shared" si="1"/>
        <v>10</v>
      </c>
      <c r="N8" s="422">
        <v>6</v>
      </c>
      <c r="O8" s="422"/>
      <c r="P8" s="422"/>
      <c r="Q8" s="949">
        <f t="shared" si="2"/>
        <v>6</v>
      </c>
      <c r="R8" s="122"/>
      <c r="S8" s="122"/>
      <c r="T8" s="122"/>
      <c r="U8" s="122"/>
      <c r="V8" s="734"/>
      <c r="W8" s="122"/>
      <c r="X8" s="122"/>
      <c r="Y8" s="122"/>
      <c r="Z8" s="122"/>
      <c r="AA8" s="734"/>
      <c r="AB8" s="111">
        <v>4</v>
      </c>
      <c r="AC8" s="111">
        <v>5</v>
      </c>
      <c r="AD8" s="111"/>
      <c r="AE8" s="949">
        <f t="shared" si="4"/>
        <v>9</v>
      </c>
      <c r="AF8" s="419">
        <v>2</v>
      </c>
      <c r="AG8" s="419">
        <v>3</v>
      </c>
      <c r="AH8" s="419"/>
      <c r="AI8" s="778">
        <f t="shared" si="5"/>
        <v>5</v>
      </c>
      <c r="AJ8" s="459">
        <v>3</v>
      </c>
      <c r="AK8" s="459">
        <v>3</v>
      </c>
      <c r="AL8" s="459"/>
      <c r="AM8" s="949">
        <f t="shared" si="6"/>
        <v>6</v>
      </c>
      <c r="AN8" s="427"/>
      <c r="AO8" s="918"/>
      <c r="AP8" s="1219"/>
      <c r="AQ8" s="1219"/>
      <c r="AR8" s="1219"/>
      <c r="AS8" s="122"/>
      <c r="AT8" s="1207"/>
      <c r="AU8" s="122"/>
      <c r="AV8" s="122"/>
      <c r="AW8" s="122"/>
      <c r="AX8" s="122"/>
      <c r="AY8" s="1169"/>
      <c r="AZ8" s="79">
        <f t="shared" ref="AZ8:AZ15" si="7">SUM(I8,M8,Q8,V8,AA8,AE8,AI8,AT8,AY8,AM8,AO8)</f>
        <v>44</v>
      </c>
      <c r="BA8" s="1041">
        <v>5</v>
      </c>
    </row>
    <row r="9" spans="1:54" ht="21" customHeight="1" x14ac:dyDescent="0.35">
      <c r="A9" s="973" t="s">
        <v>547</v>
      </c>
      <c r="B9" s="959">
        <v>4130</v>
      </c>
      <c r="C9" s="64" t="s">
        <v>165</v>
      </c>
      <c r="D9" s="874" t="s">
        <v>391</v>
      </c>
      <c r="E9" s="191" t="s">
        <v>431</v>
      </c>
      <c r="F9" s="508">
        <v>1</v>
      </c>
      <c r="G9" s="508">
        <v>5</v>
      </c>
      <c r="H9" s="508">
        <v>2</v>
      </c>
      <c r="I9" s="1164">
        <f t="shared" si="0"/>
        <v>8</v>
      </c>
      <c r="J9" s="508">
        <v>1</v>
      </c>
      <c r="K9" s="508">
        <v>6</v>
      </c>
      <c r="L9" s="508">
        <v>2</v>
      </c>
      <c r="M9" s="1164">
        <f t="shared" si="1"/>
        <v>9</v>
      </c>
      <c r="N9" s="422"/>
      <c r="O9" s="422"/>
      <c r="P9" s="422"/>
      <c r="Q9" s="949">
        <f t="shared" si="2"/>
        <v>0</v>
      </c>
      <c r="R9" s="122">
        <v>4</v>
      </c>
      <c r="S9" s="122"/>
      <c r="T9" s="122">
        <v>4</v>
      </c>
      <c r="U9" s="122">
        <v>2</v>
      </c>
      <c r="V9" s="734">
        <f>SUM(R9:U9)</f>
        <v>10</v>
      </c>
      <c r="W9" s="122">
        <v>3</v>
      </c>
      <c r="X9" s="122"/>
      <c r="Y9" s="122">
        <v>3</v>
      </c>
      <c r="Z9" s="122">
        <v>2</v>
      </c>
      <c r="AA9" s="734">
        <f>SUM(W9:Z9)</f>
        <v>8</v>
      </c>
      <c r="AB9" s="111">
        <v>3</v>
      </c>
      <c r="AC9" s="111">
        <v>3</v>
      </c>
      <c r="AD9" s="111">
        <v>1</v>
      </c>
      <c r="AE9" s="949">
        <f t="shared" si="4"/>
        <v>7</v>
      </c>
      <c r="AF9" s="419">
        <v>3</v>
      </c>
      <c r="AG9" s="419">
        <v>4</v>
      </c>
      <c r="AH9" s="419">
        <v>4</v>
      </c>
      <c r="AI9" s="778">
        <f t="shared" si="5"/>
        <v>11</v>
      </c>
      <c r="AJ9" s="459">
        <v>4</v>
      </c>
      <c r="AK9" s="459">
        <v>5</v>
      </c>
      <c r="AL9" s="459">
        <v>3</v>
      </c>
      <c r="AM9" s="949">
        <f t="shared" si="6"/>
        <v>12</v>
      </c>
      <c r="AN9" s="427"/>
      <c r="AO9" s="918"/>
      <c r="AP9" s="122">
        <v>4</v>
      </c>
      <c r="AQ9" s="122"/>
      <c r="AR9" s="122">
        <v>4</v>
      </c>
      <c r="AS9" s="122">
        <v>2</v>
      </c>
      <c r="AT9" s="1207">
        <f>SUM(AP9:AS9)</f>
        <v>10</v>
      </c>
      <c r="AU9" s="122">
        <v>3</v>
      </c>
      <c r="AV9" s="122"/>
      <c r="AW9" s="122">
        <v>4</v>
      </c>
      <c r="AX9" s="122">
        <v>2</v>
      </c>
      <c r="AY9" s="1169">
        <f>SUM(AU9:AX9)</f>
        <v>9</v>
      </c>
      <c r="AZ9" s="79">
        <f t="shared" si="7"/>
        <v>84</v>
      </c>
      <c r="BA9" s="863">
        <v>3</v>
      </c>
    </row>
    <row r="10" spans="1:54" ht="21" customHeight="1" x14ac:dyDescent="0.35">
      <c r="A10" s="874" t="s">
        <v>535</v>
      </c>
      <c r="B10" s="264">
        <v>4146</v>
      </c>
      <c r="C10" s="64" t="s">
        <v>165</v>
      </c>
      <c r="D10" s="874" t="s">
        <v>536</v>
      </c>
      <c r="E10" s="191" t="s">
        <v>536</v>
      </c>
      <c r="F10" s="508">
        <v>4</v>
      </c>
      <c r="G10" s="508">
        <v>4</v>
      </c>
      <c r="H10" s="508"/>
      <c r="I10" s="1164">
        <f t="shared" si="0"/>
        <v>8</v>
      </c>
      <c r="J10" s="508">
        <v>5</v>
      </c>
      <c r="K10" s="508">
        <v>2</v>
      </c>
      <c r="L10" s="508"/>
      <c r="M10" s="1164">
        <f t="shared" si="1"/>
        <v>7</v>
      </c>
      <c r="N10" s="422">
        <v>3</v>
      </c>
      <c r="O10" s="422"/>
      <c r="P10" s="422">
        <v>2</v>
      </c>
      <c r="Q10" s="949">
        <f t="shared" si="2"/>
        <v>5</v>
      </c>
      <c r="R10" s="122"/>
      <c r="S10" s="122"/>
      <c r="T10" s="122"/>
      <c r="U10" s="122"/>
      <c r="V10" s="734">
        <f>SUM(R10:U10)</f>
        <v>0</v>
      </c>
      <c r="W10" s="122"/>
      <c r="X10" s="122"/>
      <c r="Y10" s="122"/>
      <c r="Z10" s="122"/>
      <c r="AA10" s="734">
        <f>SUM(W10:Z10)</f>
        <v>0</v>
      </c>
      <c r="AB10" s="111">
        <v>2</v>
      </c>
      <c r="AC10" s="111">
        <v>1</v>
      </c>
      <c r="AD10" s="111"/>
      <c r="AE10" s="949">
        <f t="shared" si="4"/>
        <v>3</v>
      </c>
      <c r="AF10" s="419"/>
      <c r="AG10" s="419"/>
      <c r="AH10" s="419"/>
      <c r="AI10" s="778">
        <f t="shared" si="5"/>
        <v>0</v>
      </c>
      <c r="AJ10" s="459"/>
      <c r="AK10" s="459"/>
      <c r="AL10" s="459"/>
      <c r="AM10" s="949">
        <f t="shared" si="6"/>
        <v>0</v>
      </c>
      <c r="AN10" s="427"/>
      <c r="AO10" s="918"/>
      <c r="AP10" s="122">
        <v>2</v>
      </c>
      <c r="AQ10" s="122">
        <v>1</v>
      </c>
      <c r="AR10" s="122">
        <v>2</v>
      </c>
      <c r="AS10" s="122"/>
      <c r="AT10" s="1207">
        <f>SUM(AP10:AS10)</f>
        <v>5</v>
      </c>
      <c r="AU10" s="122">
        <v>2</v>
      </c>
      <c r="AV10" s="122">
        <v>1</v>
      </c>
      <c r="AW10" s="122">
        <v>2</v>
      </c>
      <c r="AX10" s="122"/>
      <c r="AY10" s="1169">
        <f>SUM(AU10:AX10)</f>
        <v>5</v>
      </c>
      <c r="AZ10" s="79">
        <f t="shared" si="7"/>
        <v>33</v>
      </c>
      <c r="BA10" s="863">
        <v>7</v>
      </c>
    </row>
    <row r="11" spans="1:54" ht="21" customHeight="1" x14ac:dyDescent="0.35">
      <c r="A11" s="874" t="s">
        <v>455</v>
      </c>
      <c r="B11" s="264">
        <v>3077</v>
      </c>
      <c r="C11" s="64" t="s">
        <v>165</v>
      </c>
      <c r="D11" s="874" t="s">
        <v>299</v>
      </c>
      <c r="E11" s="191" t="s">
        <v>299</v>
      </c>
      <c r="F11" s="508">
        <v>3</v>
      </c>
      <c r="G11" s="508">
        <v>1</v>
      </c>
      <c r="H11" s="508">
        <v>3</v>
      </c>
      <c r="I11" s="1164">
        <f t="shared" si="0"/>
        <v>7</v>
      </c>
      <c r="J11" s="508">
        <v>3</v>
      </c>
      <c r="K11" s="508">
        <v>3</v>
      </c>
      <c r="L11" s="508">
        <v>3</v>
      </c>
      <c r="M11" s="1164">
        <f t="shared" si="1"/>
        <v>9</v>
      </c>
      <c r="N11" s="422">
        <v>1</v>
      </c>
      <c r="O11" s="422">
        <v>2</v>
      </c>
      <c r="P11" s="422"/>
      <c r="Q11" s="949">
        <f t="shared" si="2"/>
        <v>3</v>
      </c>
      <c r="R11" s="122">
        <v>2</v>
      </c>
      <c r="S11" s="122"/>
      <c r="T11" s="122">
        <v>2</v>
      </c>
      <c r="U11" s="122">
        <v>1</v>
      </c>
      <c r="V11" s="734">
        <f>SUM(R11:U11)</f>
        <v>5</v>
      </c>
      <c r="W11" s="122">
        <v>2</v>
      </c>
      <c r="X11" s="122"/>
      <c r="Y11" s="122">
        <v>2</v>
      </c>
      <c r="Z11" s="122">
        <v>1</v>
      </c>
      <c r="AA11" s="734">
        <f>SUM(W11:Z11)</f>
        <v>5</v>
      </c>
      <c r="AB11" s="111"/>
      <c r="AC11" s="111"/>
      <c r="AD11" s="111"/>
      <c r="AE11" s="949">
        <f t="shared" si="4"/>
        <v>0</v>
      </c>
      <c r="AF11" s="419">
        <v>1</v>
      </c>
      <c r="AG11" s="419">
        <v>1</v>
      </c>
      <c r="AH11" s="419">
        <v>1</v>
      </c>
      <c r="AI11" s="778">
        <f t="shared" si="5"/>
        <v>3</v>
      </c>
      <c r="AJ11" s="459">
        <v>1</v>
      </c>
      <c r="AK11" s="459">
        <v>1</v>
      </c>
      <c r="AL11" s="459">
        <v>1</v>
      </c>
      <c r="AM11" s="949">
        <f t="shared" si="6"/>
        <v>3</v>
      </c>
      <c r="AN11" s="427"/>
      <c r="AO11" s="918"/>
      <c r="AP11" s="1219"/>
      <c r="AQ11" s="1219"/>
      <c r="AR11" s="1219"/>
      <c r="AS11" s="122"/>
      <c r="AT11" s="1207"/>
      <c r="AU11" s="122"/>
      <c r="AV11" s="122"/>
      <c r="AW11" s="122"/>
      <c r="AX11" s="122"/>
      <c r="AY11" s="1169"/>
      <c r="AZ11" s="79">
        <f t="shared" si="7"/>
        <v>35</v>
      </c>
      <c r="BA11" s="863">
        <v>6</v>
      </c>
    </row>
    <row r="12" spans="1:54" ht="21" customHeight="1" x14ac:dyDescent="0.35">
      <c r="A12" s="71" t="s">
        <v>584</v>
      </c>
      <c r="B12" s="96">
        <v>7496</v>
      </c>
      <c r="C12" s="64" t="s">
        <v>165</v>
      </c>
      <c r="D12" s="104" t="s">
        <v>582</v>
      </c>
      <c r="E12" s="148" t="s">
        <v>583</v>
      </c>
      <c r="F12" s="508">
        <v>7</v>
      </c>
      <c r="G12" s="508">
        <v>7</v>
      </c>
      <c r="H12" s="508"/>
      <c r="I12" s="1164">
        <f>SUM(F12:H12)</f>
        <v>14</v>
      </c>
      <c r="J12" s="508">
        <v>4</v>
      </c>
      <c r="K12" s="508">
        <v>7</v>
      </c>
      <c r="L12" s="508"/>
      <c r="M12" s="1164">
        <f t="shared" si="1"/>
        <v>11</v>
      </c>
      <c r="N12" s="422">
        <v>8</v>
      </c>
      <c r="O12" s="422"/>
      <c r="P12" s="422">
        <v>5</v>
      </c>
      <c r="Q12" s="949">
        <f t="shared" si="2"/>
        <v>13</v>
      </c>
      <c r="R12" s="122">
        <v>3</v>
      </c>
      <c r="S12" s="122"/>
      <c r="T12" s="122">
        <v>3</v>
      </c>
      <c r="U12" s="122"/>
      <c r="V12" s="734">
        <f>SUM(R12:U12)</f>
        <v>6</v>
      </c>
      <c r="W12" s="122">
        <v>4</v>
      </c>
      <c r="X12" s="122"/>
      <c r="Y12" s="122">
        <v>4</v>
      </c>
      <c r="Z12" s="122"/>
      <c r="AA12" s="734">
        <f>SUM(W12:Z12)</f>
        <v>8</v>
      </c>
      <c r="AB12" s="111"/>
      <c r="AC12" s="111"/>
      <c r="AD12" s="111"/>
      <c r="AE12" s="949">
        <f t="shared" si="4"/>
        <v>0</v>
      </c>
      <c r="AF12" s="419"/>
      <c r="AG12" s="419"/>
      <c r="AH12" s="419"/>
      <c r="AI12" s="778">
        <f t="shared" si="5"/>
        <v>0</v>
      </c>
      <c r="AJ12" s="459"/>
      <c r="AK12" s="459"/>
      <c r="AL12" s="459"/>
      <c r="AM12" s="949">
        <f t="shared" si="6"/>
        <v>0</v>
      </c>
      <c r="AN12" s="427"/>
      <c r="AO12" s="918"/>
      <c r="AP12" s="122"/>
      <c r="AQ12" s="122"/>
      <c r="AR12" s="122"/>
      <c r="AS12" s="122"/>
      <c r="AT12" s="1207">
        <f>SUM(AP12:AS12)</f>
        <v>0</v>
      </c>
      <c r="AU12" s="122"/>
      <c r="AV12" s="122"/>
      <c r="AW12" s="122"/>
      <c r="AX12" s="122"/>
      <c r="AY12" s="1169">
        <f>SUM(AU12:AX12)</f>
        <v>0</v>
      </c>
      <c r="AZ12" s="79">
        <f t="shared" si="7"/>
        <v>52</v>
      </c>
      <c r="BA12" s="863">
        <v>4</v>
      </c>
    </row>
    <row r="13" spans="1:54" ht="21" customHeight="1" x14ac:dyDescent="0.35">
      <c r="A13" s="51" t="s">
        <v>596</v>
      </c>
      <c r="B13" s="96">
        <v>3159</v>
      </c>
      <c r="C13" s="103" t="s">
        <v>165</v>
      </c>
      <c r="D13" s="91" t="s">
        <v>597</v>
      </c>
      <c r="E13" s="71" t="s">
        <v>597</v>
      </c>
      <c r="F13" s="508"/>
      <c r="G13" s="508"/>
      <c r="H13" s="508"/>
      <c r="I13" s="1173"/>
      <c r="J13" s="508"/>
      <c r="K13" s="508"/>
      <c r="L13" s="508"/>
      <c r="M13" s="1164"/>
      <c r="N13" s="1374"/>
      <c r="O13" s="1374"/>
      <c r="P13" s="1374"/>
      <c r="Q13" s="949">
        <f t="shared" si="2"/>
        <v>0</v>
      </c>
      <c r="R13" s="122">
        <v>5</v>
      </c>
      <c r="S13" s="122">
        <v>2</v>
      </c>
      <c r="T13" s="122">
        <v>5</v>
      </c>
      <c r="U13" s="122">
        <v>3</v>
      </c>
      <c r="V13" s="734">
        <f>SUM(R13:U13)</f>
        <v>15</v>
      </c>
      <c r="W13" s="122">
        <v>5</v>
      </c>
      <c r="X13" s="122">
        <v>2</v>
      </c>
      <c r="Y13" s="122">
        <v>5</v>
      </c>
      <c r="Z13" s="122">
        <v>3</v>
      </c>
      <c r="AA13" s="734">
        <f>SUM(W13:Z13)</f>
        <v>15</v>
      </c>
      <c r="AB13" s="111"/>
      <c r="AC13" s="111"/>
      <c r="AD13" s="111"/>
      <c r="AE13" s="949"/>
      <c r="AF13" s="419">
        <v>5</v>
      </c>
      <c r="AG13" s="419">
        <v>5</v>
      </c>
      <c r="AH13" s="419">
        <v>5</v>
      </c>
      <c r="AI13" s="778">
        <f t="shared" si="5"/>
        <v>15</v>
      </c>
      <c r="AJ13" s="459">
        <v>5</v>
      </c>
      <c r="AK13" s="459">
        <v>2</v>
      </c>
      <c r="AL13" s="459">
        <v>5</v>
      </c>
      <c r="AM13" s="949">
        <f t="shared" si="6"/>
        <v>12</v>
      </c>
      <c r="AN13" s="427"/>
      <c r="AO13" s="918"/>
      <c r="AP13" s="122">
        <v>5</v>
      </c>
      <c r="AQ13" s="122">
        <v>2</v>
      </c>
      <c r="AR13" s="122">
        <v>5</v>
      </c>
      <c r="AS13" s="122">
        <v>3</v>
      </c>
      <c r="AT13" s="1207">
        <f>SUM(AP13:AS13)</f>
        <v>15</v>
      </c>
      <c r="AU13" s="122">
        <v>5</v>
      </c>
      <c r="AV13" s="122">
        <v>2</v>
      </c>
      <c r="AW13" s="122">
        <v>5</v>
      </c>
      <c r="AX13" s="122">
        <v>3</v>
      </c>
      <c r="AY13" s="1169">
        <f>SUM(AU13:AX13)</f>
        <v>15</v>
      </c>
      <c r="AZ13" s="79">
        <f>SUM(I13,M13,V13,AA13,AE13,AI13,AT13,AY13,AM13,AO13)</f>
        <v>87</v>
      </c>
      <c r="BA13" s="863">
        <v>2</v>
      </c>
    </row>
    <row r="14" spans="1:54" ht="21" customHeight="1" x14ac:dyDescent="0.35">
      <c r="A14" s="51" t="s">
        <v>707</v>
      </c>
      <c r="B14" s="96">
        <v>3197</v>
      </c>
      <c r="C14" s="103"/>
      <c r="D14" s="91" t="s">
        <v>708</v>
      </c>
      <c r="E14" s="265" t="s">
        <v>709</v>
      </c>
      <c r="F14" s="508"/>
      <c r="G14" s="508"/>
      <c r="H14" s="508"/>
      <c r="I14" s="1173"/>
      <c r="J14" s="508"/>
      <c r="K14" s="508"/>
      <c r="L14" s="508"/>
      <c r="M14" s="1173"/>
      <c r="N14" s="422">
        <v>4</v>
      </c>
      <c r="O14" s="422">
        <v>3</v>
      </c>
      <c r="P14" s="422">
        <v>1</v>
      </c>
      <c r="Q14" s="949">
        <f t="shared" si="2"/>
        <v>8</v>
      </c>
      <c r="R14" s="122"/>
      <c r="S14" s="122"/>
      <c r="T14" s="122"/>
      <c r="U14" s="122"/>
      <c r="V14" s="734"/>
      <c r="W14" s="122"/>
      <c r="X14" s="122"/>
      <c r="Y14" s="122"/>
      <c r="Z14" s="122"/>
      <c r="AA14" s="734"/>
      <c r="AB14" s="111"/>
      <c r="AC14" s="111"/>
      <c r="AD14" s="111"/>
      <c r="AE14" s="949"/>
      <c r="AF14" s="419"/>
      <c r="AG14" s="419"/>
      <c r="AH14" s="419"/>
      <c r="AI14" s="778"/>
      <c r="AJ14" s="459"/>
      <c r="AK14" s="459"/>
      <c r="AL14" s="459"/>
      <c r="AM14" s="949"/>
      <c r="AN14" s="427"/>
      <c r="AO14" s="918"/>
      <c r="AP14" s="1219"/>
      <c r="AQ14" s="1219"/>
      <c r="AR14" s="1219"/>
      <c r="AS14" s="122"/>
      <c r="AT14" s="1207"/>
      <c r="AU14" s="122"/>
      <c r="AV14" s="122"/>
      <c r="AW14" s="122"/>
      <c r="AX14" s="122"/>
      <c r="AY14" s="1169"/>
      <c r="AZ14" s="79">
        <f t="shared" si="7"/>
        <v>8</v>
      </c>
      <c r="BA14" s="863"/>
      <c r="BB14" s="50" t="s">
        <v>624</v>
      </c>
    </row>
    <row r="15" spans="1:54" ht="21" customHeight="1" x14ac:dyDescent="0.35">
      <c r="A15" s="82"/>
      <c r="B15" s="149"/>
      <c r="C15" s="64"/>
      <c r="D15" s="148"/>
      <c r="E15" s="148"/>
      <c r="F15" s="508"/>
      <c r="G15" s="508"/>
      <c r="H15" s="508"/>
      <c r="I15" s="1173"/>
      <c r="J15" s="1218"/>
      <c r="K15" s="1218"/>
      <c r="L15" s="1218"/>
      <c r="M15" s="1173"/>
      <c r="N15" s="422"/>
      <c r="O15" s="422"/>
      <c r="P15" s="422"/>
      <c r="Q15" s="949"/>
      <c r="R15" s="122"/>
      <c r="S15" s="122"/>
      <c r="T15" s="122"/>
      <c r="U15" s="122"/>
      <c r="V15" s="734"/>
      <c r="W15" s="122"/>
      <c r="X15" s="122"/>
      <c r="Y15" s="122"/>
      <c r="Z15" s="122"/>
      <c r="AA15" s="734"/>
      <c r="AB15" s="111"/>
      <c r="AC15" s="111"/>
      <c r="AD15" s="111"/>
      <c r="AE15" s="949"/>
      <c r="AF15" s="419"/>
      <c r="AG15" s="419"/>
      <c r="AH15" s="419"/>
      <c r="AI15" s="778"/>
      <c r="AJ15" s="459"/>
      <c r="AK15" s="459"/>
      <c r="AL15" s="459"/>
      <c r="AM15" s="949"/>
      <c r="AN15" s="427"/>
      <c r="AO15" s="918"/>
      <c r="AP15" s="122"/>
      <c r="AQ15" s="122"/>
      <c r="AR15" s="122"/>
      <c r="AS15" s="122"/>
      <c r="AT15" s="1207"/>
      <c r="AU15" s="122"/>
      <c r="AV15" s="122"/>
      <c r="AW15" s="122"/>
      <c r="AX15" s="122"/>
      <c r="AY15" s="1169"/>
      <c r="AZ15" s="79">
        <f t="shared" si="7"/>
        <v>0</v>
      </c>
      <c r="BA15" s="863"/>
    </row>
    <row r="16" spans="1:54" x14ac:dyDescent="0.35">
      <c r="AX16" s="537">
        <v>9</v>
      </c>
    </row>
    <row r="17" spans="1:5" ht="16.2" x14ac:dyDescent="0.35">
      <c r="B17" s="47" t="s">
        <v>360</v>
      </c>
    </row>
    <row r="19" spans="1:5" x14ac:dyDescent="0.35">
      <c r="A19" s="88" t="s">
        <v>452</v>
      </c>
      <c r="B19" s="88"/>
      <c r="C19"/>
      <c r="D19"/>
      <c r="E19"/>
    </row>
    <row r="20" spans="1:5" x14ac:dyDescent="0.35">
      <c r="A20"/>
      <c r="B20" s="71" t="s">
        <v>335</v>
      </c>
      <c r="C20" s="96">
        <v>4033</v>
      </c>
      <c r="D20" s="104" t="s">
        <v>317</v>
      </c>
      <c r="E20" s="104" t="s">
        <v>336</v>
      </c>
    </row>
    <row r="21" spans="1:5" x14ac:dyDescent="0.35">
      <c r="A21"/>
      <c r="B21" s="82" t="s">
        <v>382</v>
      </c>
      <c r="C21" s="149">
        <v>4098</v>
      </c>
      <c r="D21" s="148" t="s">
        <v>25</v>
      </c>
      <c r="E21" s="148" t="s">
        <v>383</v>
      </c>
    </row>
    <row r="22" spans="1:5" ht="30" x14ac:dyDescent="0.35">
      <c r="A22"/>
      <c r="B22" s="188" t="s">
        <v>368</v>
      </c>
      <c r="C22" s="196">
        <v>4091</v>
      </c>
      <c r="D22" s="191" t="s">
        <v>321</v>
      </c>
      <c r="E22" s="191" t="s">
        <v>321</v>
      </c>
    </row>
    <row r="23" spans="1:5" x14ac:dyDescent="0.35">
      <c r="A23"/>
      <c r="B23" s="82" t="s">
        <v>356</v>
      </c>
      <c r="C23" s="149">
        <v>4037</v>
      </c>
      <c r="D23" s="148" t="s">
        <v>405</v>
      </c>
      <c r="E23" s="148" t="s">
        <v>146</v>
      </c>
    </row>
    <row r="24" spans="1:5" x14ac:dyDescent="0.35">
      <c r="A24"/>
      <c r="B24" s="82" t="s">
        <v>390</v>
      </c>
      <c r="C24" s="149">
        <v>4099</v>
      </c>
      <c r="D24" s="148" t="s">
        <v>405</v>
      </c>
      <c r="E24" s="148" t="s">
        <v>391</v>
      </c>
    </row>
    <row r="25" spans="1:5" x14ac:dyDescent="0.35">
      <c r="A25"/>
      <c r="B25" s="82" t="s">
        <v>364</v>
      </c>
      <c r="C25" s="149">
        <v>4050</v>
      </c>
      <c r="D25" s="148" t="s">
        <v>365</v>
      </c>
      <c r="E25" s="148" t="s">
        <v>272</v>
      </c>
    </row>
    <row r="26" spans="1:5" x14ac:dyDescent="0.35">
      <c r="A26"/>
      <c r="B26" s="64" t="s">
        <v>355</v>
      </c>
      <c r="C26" s="196">
        <v>4986</v>
      </c>
      <c r="D26" s="191" t="s">
        <v>25</v>
      </c>
      <c r="E26" s="191" t="s">
        <v>25</v>
      </c>
    </row>
    <row r="27" spans="1:5" x14ac:dyDescent="0.35">
      <c r="A27"/>
      <c r="B27" s="64" t="s">
        <v>403</v>
      </c>
      <c r="C27" s="149">
        <v>4011</v>
      </c>
      <c r="D27" s="103" t="s">
        <v>404</v>
      </c>
      <c r="E27" s="184" t="s">
        <v>404</v>
      </c>
    </row>
    <row r="28" spans="1:5" ht="30" x14ac:dyDescent="0.35">
      <c r="A28"/>
      <c r="B28" s="188" t="s">
        <v>429</v>
      </c>
      <c r="C28" s="196">
        <v>4129</v>
      </c>
      <c r="D28" s="191" t="s">
        <v>430</v>
      </c>
      <c r="E28" s="191" t="s">
        <v>431</v>
      </c>
    </row>
  </sheetData>
  <sortState xmlns:xlrd2="http://schemas.microsoft.com/office/spreadsheetml/2017/richdata2" ref="A7:AZ15">
    <sortCondition descending="1" ref="AZ7:AZ15"/>
  </sortState>
  <mergeCells count="11">
    <mergeCell ref="AU3:AY3"/>
    <mergeCell ref="F3:I3"/>
    <mergeCell ref="J3:M3"/>
    <mergeCell ref="W3:AA3"/>
    <mergeCell ref="AB1:AF1"/>
    <mergeCell ref="AP3:AT3"/>
    <mergeCell ref="AF3:AI3"/>
    <mergeCell ref="AB3:AE3"/>
    <mergeCell ref="R3:V3"/>
    <mergeCell ref="N3:Q3"/>
    <mergeCell ref="AJ3:AL3"/>
  </mergeCells>
  <phoneticPr fontId="5" type="noConversion"/>
  <pageMargins left="0.5" right="0.5" top="0.5" bottom="0.5" header="0" footer="0"/>
  <pageSetup scale="85" orientation="landscape" r:id="rId1"/>
  <headerFooter alignWithMargins="0"/>
  <ignoredErrors>
    <ignoredError sqref="AZ1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A21"/>
  <sheetViews>
    <sheetView zoomScale="90" zoomScaleNormal="90" workbookViewId="0">
      <pane xSplit="1" topLeftCell="AM1" activePane="topRight" state="frozen"/>
      <selection pane="topRight" activeCell="BA3" sqref="BA3"/>
    </sheetView>
  </sheetViews>
  <sheetFormatPr defaultColWidth="9.109375" defaultRowHeight="17.399999999999999" x14ac:dyDescent="0.4"/>
  <cols>
    <col min="1" max="1" width="27.109375" style="84" customWidth="1"/>
    <col min="2" max="2" width="4.6640625" style="84" customWidth="1"/>
    <col min="3" max="3" width="9.5546875" style="84" customWidth="1"/>
    <col min="4" max="4" width="24.33203125" style="84" bestFit="1" customWidth="1"/>
    <col min="5" max="5" width="19.6640625" style="84" customWidth="1"/>
    <col min="6" max="6" width="16.109375" style="84" customWidth="1"/>
    <col min="7" max="10" width="5.109375" style="84" customWidth="1"/>
    <col min="11" max="16" width="5.109375" style="574" customWidth="1"/>
    <col min="17" max="19" width="5.6640625" style="84" customWidth="1"/>
    <col min="20" max="20" width="5.6640625" style="574" customWidth="1"/>
    <col min="21" max="23" width="5.6640625" style="84" customWidth="1"/>
    <col min="24" max="28" width="5.6640625" style="574" customWidth="1"/>
    <col min="29" max="31" width="5.6640625" style="84" customWidth="1"/>
    <col min="32" max="32" width="5.6640625" style="574" customWidth="1"/>
    <col min="33" max="36" width="5.6640625" style="84" customWidth="1"/>
    <col min="37" max="46" width="5.6640625" style="574" customWidth="1"/>
    <col min="47" max="49" width="7.109375" style="84" customWidth="1"/>
    <col min="50" max="50" width="7.109375" style="574" customWidth="1"/>
    <col min="51" max="16384" width="9.109375" style="84"/>
  </cols>
  <sheetData>
    <row r="1" spans="1:53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139"/>
      <c r="J1" s="139"/>
      <c r="K1" s="543"/>
      <c r="L1" s="543"/>
      <c r="M1" s="543"/>
      <c r="N1" s="543"/>
      <c r="O1" s="543"/>
      <c r="P1" s="543"/>
      <c r="U1" s="1523"/>
      <c r="V1" s="1523"/>
      <c r="W1" s="1523"/>
      <c r="X1" s="1523"/>
      <c r="Y1" s="1523"/>
      <c r="Z1" s="1523"/>
      <c r="AA1" s="1523"/>
      <c r="AB1" s="1523"/>
      <c r="AC1" s="1523"/>
      <c r="AD1" s="1523"/>
    </row>
    <row r="2" spans="1:53" ht="18.75" customHeight="1" x14ac:dyDescent="0.4">
      <c r="A2" s="358" t="s">
        <v>443</v>
      </c>
      <c r="B2" s="145"/>
      <c r="C2" s="83"/>
      <c r="D2" s="1376"/>
      <c r="E2" s="83"/>
      <c r="F2" s="83"/>
      <c r="G2" s="1429" t="s">
        <v>298</v>
      </c>
      <c r="H2" s="1430"/>
      <c r="I2" s="1430"/>
      <c r="J2" s="1430"/>
      <c r="K2" s="1431"/>
      <c r="L2" s="1429"/>
      <c r="M2" s="1430"/>
      <c r="N2" s="1430"/>
      <c r="O2" s="1430"/>
      <c r="P2" s="1431"/>
      <c r="Q2" s="1423" t="s">
        <v>1</v>
      </c>
      <c r="R2" s="1424"/>
      <c r="S2" s="1424"/>
      <c r="T2" s="1425"/>
      <c r="U2" s="1434" t="s">
        <v>254</v>
      </c>
      <c r="V2" s="1435"/>
      <c r="W2" s="1435"/>
      <c r="X2" s="1436"/>
      <c r="Y2" s="1437" t="s">
        <v>254</v>
      </c>
      <c r="Z2" s="1438"/>
      <c r="AA2" s="1438"/>
      <c r="AB2" s="1439"/>
      <c r="AC2" s="1480" t="s">
        <v>186</v>
      </c>
      <c r="AD2" s="1481"/>
      <c r="AE2" s="1481"/>
      <c r="AF2" s="1482"/>
      <c r="AG2" s="1426" t="s">
        <v>296</v>
      </c>
      <c r="AH2" s="1427"/>
      <c r="AI2" s="1427"/>
      <c r="AJ2" s="1427"/>
      <c r="AK2" s="1428"/>
      <c r="AL2" s="1429" t="s">
        <v>296</v>
      </c>
      <c r="AM2" s="1430"/>
      <c r="AN2" s="1430"/>
      <c r="AO2" s="1430"/>
      <c r="AP2" s="1431"/>
      <c r="AQ2" s="1434" t="s">
        <v>254</v>
      </c>
      <c r="AR2" s="1435"/>
      <c r="AS2" s="1435"/>
      <c r="AT2" s="1436"/>
      <c r="AU2" s="1437" t="s">
        <v>434</v>
      </c>
      <c r="AV2" s="1438"/>
      <c r="AW2" s="1438"/>
      <c r="AX2" s="1439"/>
    </row>
    <row r="3" spans="1:53" ht="183.75" customHeight="1" x14ac:dyDescent="0.4">
      <c r="A3" s="161" t="s">
        <v>16</v>
      </c>
      <c r="B3" s="161"/>
      <c r="C3" s="161" t="s">
        <v>17</v>
      </c>
      <c r="D3" s="161" t="s">
        <v>18</v>
      </c>
      <c r="E3" s="161" t="s">
        <v>225</v>
      </c>
      <c r="F3" s="161" t="s">
        <v>767</v>
      </c>
      <c r="G3" s="397" t="s">
        <v>145</v>
      </c>
      <c r="H3" s="398" t="s">
        <v>140</v>
      </c>
      <c r="I3" s="398" t="s">
        <v>106</v>
      </c>
      <c r="J3" s="398" t="s">
        <v>133</v>
      </c>
      <c r="K3" s="635" t="s">
        <v>349</v>
      </c>
      <c r="L3" s="397" t="s">
        <v>145</v>
      </c>
      <c r="M3" s="398" t="s">
        <v>140</v>
      </c>
      <c r="N3" s="398" t="s">
        <v>106</v>
      </c>
      <c r="O3" s="398" t="s">
        <v>133</v>
      </c>
      <c r="P3" s="635" t="s">
        <v>349</v>
      </c>
      <c r="Q3" s="536" t="s">
        <v>132</v>
      </c>
      <c r="R3" s="536" t="s">
        <v>124</v>
      </c>
      <c r="S3" s="536" t="s">
        <v>106</v>
      </c>
      <c r="T3" s="940" t="s">
        <v>349</v>
      </c>
      <c r="U3" s="534" t="s">
        <v>132</v>
      </c>
      <c r="V3" s="534" t="s">
        <v>124</v>
      </c>
      <c r="W3" s="534" t="s">
        <v>106</v>
      </c>
      <c r="X3" s="735" t="s">
        <v>349</v>
      </c>
      <c r="Y3" s="534" t="s">
        <v>132</v>
      </c>
      <c r="Z3" s="534" t="s">
        <v>124</v>
      </c>
      <c r="AA3" s="534" t="s">
        <v>106</v>
      </c>
      <c r="AB3" s="733" t="s">
        <v>349</v>
      </c>
      <c r="AC3" s="492" t="s">
        <v>144</v>
      </c>
      <c r="AD3" s="492" t="s">
        <v>140</v>
      </c>
      <c r="AE3" s="492" t="s">
        <v>106</v>
      </c>
      <c r="AF3" s="1151" t="s">
        <v>349</v>
      </c>
      <c r="AG3" s="535" t="s">
        <v>145</v>
      </c>
      <c r="AH3" s="535" t="s">
        <v>140</v>
      </c>
      <c r="AI3" s="535" t="s">
        <v>106</v>
      </c>
      <c r="AJ3" s="535" t="s">
        <v>133</v>
      </c>
      <c r="AK3" s="769" t="s">
        <v>349</v>
      </c>
      <c r="AL3" s="397" t="s">
        <v>145</v>
      </c>
      <c r="AM3" s="398" t="s">
        <v>140</v>
      </c>
      <c r="AN3" s="398" t="s">
        <v>106</v>
      </c>
      <c r="AO3" s="398" t="s">
        <v>133</v>
      </c>
      <c r="AP3" s="1066" t="s">
        <v>349</v>
      </c>
      <c r="AQ3" s="534" t="s">
        <v>132</v>
      </c>
      <c r="AR3" s="534" t="s">
        <v>124</v>
      </c>
      <c r="AS3" s="534" t="s">
        <v>106</v>
      </c>
      <c r="AT3" s="999" t="s">
        <v>349</v>
      </c>
      <c r="AU3" s="534" t="s">
        <v>132</v>
      </c>
      <c r="AV3" s="534" t="s">
        <v>124</v>
      </c>
      <c r="AW3" s="534" t="s">
        <v>106</v>
      </c>
      <c r="AX3" s="999" t="s">
        <v>349</v>
      </c>
      <c r="AY3" s="97" t="s">
        <v>20</v>
      </c>
    </row>
    <row r="4" spans="1:53" s="85" customFormat="1" x14ac:dyDescent="0.4">
      <c r="B4" s="161"/>
      <c r="C4" s="161"/>
      <c r="D4" s="161"/>
      <c r="E4" s="161"/>
      <c r="F4" s="161"/>
      <c r="G4" s="440"/>
      <c r="H4" s="431"/>
      <c r="I4" s="431"/>
      <c r="J4" s="431"/>
      <c r="K4" s="645"/>
      <c r="L4" s="431"/>
      <c r="M4" s="431"/>
      <c r="N4" s="431"/>
      <c r="O4" s="431"/>
      <c r="P4" s="645"/>
      <c r="Q4" s="437"/>
      <c r="R4" s="437"/>
      <c r="S4" s="437"/>
      <c r="T4" s="1007"/>
      <c r="U4" s="123"/>
      <c r="V4" s="123"/>
      <c r="W4" s="123"/>
      <c r="X4" s="737"/>
      <c r="Y4" s="579"/>
      <c r="Z4" s="579"/>
      <c r="AA4" s="579"/>
      <c r="AB4" s="737"/>
      <c r="AC4" s="278"/>
      <c r="AD4" s="278"/>
      <c r="AE4" s="278"/>
      <c r="AF4" s="581"/>
      <c r="AG4" s="434"/>
      <c r="AH4" s="434"/>
      <c r="AI4" s="434"/>
      <c r="AJ4" s="434"/>
      <c r="AK4" s="779"/>
      <c r="AL4" s="571"/>
      <c r="AM4" s="571"/>
      <c r="AN4" s="571"/>
      <c r="AO4" s="571"/>
      <c r="AP4" s="1005"/>
      <c r="AQ4" s="997"/>
      <c r="AR4" s="997"/>
      <c r="AS4" s="997"/>
      <c r="AT4" s="779"/>
      <c r="AU4" s="173"/>
      <c r="AV4" s="173"/>
      <c r="AW4" s="173"/>
      <c r="AX4" s="998"/>
      <c r="AY4" s="98"/>
      <c r="AZ4" s="85" t="s">
        <v>499</v>
      </c>
    </row>
    <row r="5" spans="1:53" ht="21" customHeight="1" x14ac:dyDescent="0.4">
      <c r="A5" s="71" t="s">
        <v>453</v>
      </c>
      <c r="B5" s="71"/>
      <c r="C5" s="96">
        <v>4101</v>
      </c>
      <c r="D5" s="104" t="s">
        <v>454</v>
      </c>
      <c r="E5" s="104" t="s">
        <v>638</v>
      </c>
      <c r="F5" s="51" t="s">
        <v>165</v>
      </c>
      <c r="G5" s="432">
        <v>6</v>
      </c>
      <c r="H5" s="432">
        <v>1</v>
      </c>
      <c r="I5" s="432">
        <v>2</v>
      </c>
      <c r="J5" s="432">
        <v>2</v>
      </c>
      <c r="K5" s="645">
        <f>SUM(G5:J5)</f>
        <v>11</v>
      </c>
      <c r="L5" s="432">
        <v>6</v>
      </c>
      <c r="M5" s="432">
        <v>1</v>
      </c>
      <c r="N5" s="432">
        <v>2</v>
      </c>
      <c r="O5" s="432">
        <v>2</v>
      </c>
      <c r="P5" s="645">
        <f>SUM(L5:O5)</f>
        <v>11</v>
      </c>
      <c r="Q5" s="438">
        <v>4</v>
      </c>
      <c r="R5" s="438">
        <v>4</v>
      </c>
      <c r="S5" s="438">
        <v>4</v>
      </c>
      <c r="T5" s="647">
        <f>SUM(Q5:S5)</f>
        <v>12</v>
      </c>
      <c r="U5" s="124"/>
      <c r="V5" s="124"/>
      <c r="W5" s="124"/>
      <c r="X5" s="737">
        <f>SUM(U5:W5)</f>
        <v>0</v>
      </c>
      <c r="Y5" s="124"/>
      <c r="Z5" s="580"/>
      <c r="AA5" s="580"/>
      <c r="AB5" s="737">
        <f>SUM(Y5:AA5)</f>
        <v>0</v>
      </c>
      <c r="AC5" s="279">
        <v>1</v>
      </c>
      <c r="AD5" s="279"/>
      <c r="AE5" s="279">
        <v>2</v>
      </c>
      <c r="AF5" s="1152">
        <f>SUM(AC5:AE5)</f>
        <v>3</v>
      </c>
      <c r="AG5" s="435">
        <v>2</v>
      </c>
      <c r="AH5" s="435">
        <v>2</v>
      </c>
      <c r="AI5" s="435">
        <v>5</v>
      </c>
      <c r="AJ5" s="435">
        <v>4</v>
      </c>
      <c r="AK5" s="779">
        <f>SUM(AG5:AJ5)</f>
        <v>13</v>
      </c>
      <c r="AL5" s="432">
        <v>2</v>
      </c>
      <c r="AM5" s="432">
        <v>2</v>
      </c>
      <c r="AN5" s="432">
        <v>5</v>
      </c>
      <c r="AO5" s="432">
        <v>4</v>
      </c>
      <c r="AP5" s="1005">
        <f>SUM(AL5:AO5)</f>
        <v>13</v>
      </c>
      <c r="AQ5" s="1000"/>
      <c r="AR5" s="1000"/>
      <c r="AS5" s="1000"/>
      <c r="AT5" s="779"/>
      <c r="AU5" s="174"/>
      <c r="AV5" s="174"/>
      <c r="AW5" s="174"/>
      <c r="AX5" s="1002"/>
      <c r="AY5" s="98">
        <f>SUM(K5,T5,X5,AB5,AF5,AK5,AP5,AT5,AX5)</f>
        <v>52</v>
      </c>
      <c r="AZ5" s="1041">
        <v>1</v>
      </c>
    </row>
    <row r="6" spans="1:53" ht="21" customHeight="1" x14ac:dyDescent="0.4">
      <c r="A6" s="64" t="s">
        <v>596</v>
      </c>
      <c r="B6" s="51"/>
      <c r="C6" s="96">
        <v>3159</v>
      </c>
      <c r="D6" s="91" t="s">
        <v>597</v>
      </c>
      <c r="E6" s="91" t="s">
        <v>597</v>
      </c>
      <c r="F6" s="51" t="s">
        <v>165</v>
      </c>
      <c r="G6" s="432"/>
      <c r="H6" s="432"/>
      <c r="I6" s="432"/>
      <c r="J6" s="432"/>
      <c r="K6" s="645"/>
      <c r="L6" s="432"/>
      <c r="M6" s="432"/>
      <c r="N6" s="432"/>
      <c r="O6" s="432"/>
      <c r="P6" s="645"/>
      <c r="Q6" s="1375"/>
      <c r="R6" s="1375"/>
      <c r="S6" s="1375"/>
      <c r="T6" s="647">
        <f>SUM(Q6:S6)</f>
        <v>0</v>
      </c>
      <c r="U6" s="124"/>
      <c r="V6" s="124"/>
      <c r="W6" s="124"/>
      <c r="X6" s="737"/>
      <c r="Y6" s="580"/>
      <c r="Z6" s="580"/>
      <c r="AA6" s="580"/>
      <c r="AB6" s="737"/>
      <c r="AC6" s="279"/>
      <c r="AD6" s="279"/>
      <c r="AE6" s="279"/>
      <c r="AF6" s="1152"/>
      <c r="AG6" s="435">
        <v>5</v>
      </c>
      <c r="AH6" s="435">
        <v>5</v>
      </c>
      <c r="AI6" s="435">
        <v>4</v>
      </c>
      <c r="AJ6" s="435">
        <v>5</v>
      </c>
      <c r="AK6" s="779">
        <f>SUM(AG6:AJ6)</f>
        <v>19</v>
      </c>
      <c r="AL6" s="432">
        <v>5</v>
      </c>
      <c r="AM6" s="432">
        <v>5</v>
      </c>
      <c r="AN6" s="432">
        <v>4</v>
      </c>
      <c r="AO6" s="432">
        <v>5</v>
      </c>
      <c r="AP6" s="1005">
        <f>SUM(AL6:AO6)</f>
        <v>19</v>
      </c>
      <c r="AQ6" s="1000"/>
      <c r="AR6" s="1000"/>
      <c r="AS6" s="1000"/>
      <c r="AT6" s="779">
        <f>SUM(AQ6:AS6)</f>
        <v>0</v>
      </c>
      <c r="AU6" s="174"/>
      <c r="AV6" s="174"/>
      <c r="AW6" s="174"/>
      <c r="AX6" s="1002">
        <f>SUM(AU6:AW6)</f>
        <v>0</v>
      </c>
      <c r="AY6" s="98">
        <f>SUM(K6,T6,X6,AB6,AF6,AK6,AP6,AX6)</f>
        <v>38</v>
      </c>
      <c r="AZ6" s="1041">
        <v>3</v>
      </c>
    </row>
    <row r="7" spans="1:53" ht="21" customHeight="1" x14ac:dyDescent="0.4">
      <c r="A7" s="82" t="s">
        <v>584</v>
      </c>
      <c r="B7" s="71"/>
      <c r="C7" s="96">
        <v>7496</v>
      </c>
      <c r="D7" s="148" t="s">
        <v>583</v>
      </c>
      <c r="E7" s="104" t="s">
        <v>582</v>
      </c>
      <c r="F7" s="51" t="s">
        <v>165</v>
      </c>
      <c r="G7" s="432"/>
      <c r="H7" s="432"/>
      <c r="I7" s="432"/>
      <c r="J7" s="432"/>
      <c r="K7" s="645"/>
      <c r="L7" s="432"/>
      <c r="M7" s="432"/>
      <c r="N7" s="432"/>
      <c r="O7" s="432"/>
      <c r="P7" s="645"/>
      <c r="Q7" s="438"/>
      <c r="R7" s="438"/>
      <c r="S7" s="438"/>
      <c r="T7" s="647"/>
      <c r="U7" s="124"/>
      <c r="V7" s="124"/>
      <c r="W7" s="124"/>
      <c r="X7" s="737"/>
      <c r="Y7" s="580"/>
      <c r="Z7" s="580"/>
      <c r="AA7" s="580"/>
      <c r="AB7" s="737"/>
      <c r="AC7" s="279"/>
      <c r="AD7" s="279"/>
      <c r="AE7" s="279"/>
      <c r="AF7" s="1152"/>
      <c r="AG7" s="435"/>
      <c r="AH7" s="435"/>
      <c r="AI7" s="435"/>
      <c r="AJ7" s="435"/>
      <c r="AK7" s="779"/>
      <c r="AL7" s="432"/>
      <c r="AM7" s="432"/>
      <c r="AN7" s="432"/>
      <c r="AO7" s="432"/>
      <c r="AP7" s="1005"/>
      <c r="AQ7" s="1000"/>
      <c r="AR7" s="1000"/>
      <c r="AS7" s="1000"/>
      <c r="AT7" s="779">
        <f>SUM(AQ7:AS7)</f>
        <v>0</v>
      </c>
      <c r="AU7" s="174"/>
      <c r="AV7" s="174"/>
      <c r="AW7" s="174"/>
      <c r="AX7" s="1002">
        <f>SUM(AU7:AW7)</f>
        <v>0</v>
      </c>
      <c r="AY7" s="98">
        <f t="shared" ref="AY7:AY10" si="0">SUM(K7,T7,X7,AB7,AF7,AK7,AP7,AT7,AX7)</f>
        <v>0</v>
      </c>
      <c r="AZ7" s="1041"/>
    </row>
    <row r="8" spans="1:53" ht="21" customHeight="1" x14ac:dyDescent="0.4">
      <c r="A8" s="973" t="s">
        <v>547</v>
      </c>
      <c r="B8" s="973"/>
      <c r="C8" s="959">
        <v>4130</v>
      </c>
      <c r="D8" s="191" t="s">
        <v>431</v>
      </c>
      <c r="E8" s="51" t="s">
        <v>391</v>
      </c>
      <c r="F8" s="51" t="s">
        <v>165</v>
      </c>
      <c r="G8" s="432">
        <v>5</v>
      </c>
      <c r="H8" s="432">
        <v>5</v>
      </c>
      <c r="I8" s="432"/>
      <c r="J8" s="432"/>
      <c r="K8" s="645">
        <f>SUM(G8:J8)</f>
        <v>10</v>
      </c>
      <c r="L8" s="432">
        <v>5</v>
      </c>
      <c r="M8" s="432">
        <v>4</v>
      </c>
      <c r="N8" s="432"/>
      <c r="O8" s="432"/>
      <c r="P8" s="645">
        <f>SUM(L8:O8)</f>
        <v>9</v>
      </c>
      <c r="Q8" s="438">
        <v>2</v>
      </c>
      <c r="R8" s="438">
        <v>6</v>
      </c>
      <c r="S8" s="438">
        <v>2</v>
      </c>
      <c r="T8" s="647">
        <f>SUM(Q8:S8)</f>
        <v>10</v>
      </c>
      <c r="U8" s="124"/>
      <c r="V8" s="124"/>
      <c r="W8" s="124"/>
      <c r="X8" s="737"/>
      <c r="Y8" s="580"/>
      <c r="Z8" s="580"/>
      <c r="AA8" s="580"/>
      <c r="AB8" s="737"/>
      <c r="AC8" s="279">
        <v>2</v>
      </c>
      <c r="AD8" s="279">
        <v>1</v>
      </c>
      <c r="AE8" s="279">
        <v>1</v>
      </c>
      <c r="AF8" s="1152">
        <f>SUM(AC8:AE8)</f>
        <v>4</v>
      </c>
      <c r="AG8" s="435">
        <v>3</v>
      </c>
      <c r="AH8" s="435">
        <v>4</v>
      </c>
      <c r="AI8" s="435">
        <v>2</v>
      </c>
      <c r="AJ8" s="435">
        <v>2</v>
      </c>
      <c r="AK8" s="779">
        <f>SUM(AG8:AJ8)</f>
        <v>11</v>
      </c>
      <c r="AL8" s="432">
        <v>3</v>
      </c>
      <c r="AM8" s="432">
        <v>4</v>
      </c>
      <c r="AN8" s="432">
        <v>2</v>
      </c>
      <c r="AO8" s="432">
        <v>2</v>
      </c>
      <c r="AP8" s="1005">
        <f>SUM(AL8:AO8)</f>
        <v>11</v>
      </c>
      <c r="AQ8" s="1000"/>
      <c r="AR8" s="1000"/>
      <c r="AS8" s="1000"/>
      <c r="AT8" s="779">
        <f>SUM(AQ8:AS8)</f>
        <v>0</v>
      </c>
      <c r="AU8" s="174"/>
      <c r="AV8" s="174"/>
      <c r="AW8" s="174"/>
      <c r="AX8" s="1002">
        <f>SUM(AU8:AW8)</f>
        <v>0</v>
      </c>
      <c r="AY8" s="98">
        <f t="shared" si="0"/>
        <v>46</v>
      </c>
      <c r="AZ8" s="1041">
        <v>2</v>
      </c>
    </row>
    <row r="9" spans="1:53" ht="21" customHeight="1" x14ac:dyDescent="0.4">
      <c r="A9" s="51" t="s">
        <v>707</v>
      </c>
      <c r="B9" s="51"/>
      <c r="C9" s="96">
        <v>3197</v>
      </c>
      <c r="D9" s="103"/>
      <c r="E9" s="91" t="s">
        <v>708</v>
      </c>
      <c r="F9" s="51"/>
      <c r="G9" s="432"/>
      <c r="H9" s="432"/>
      <c r="I9" s="432"/>
      <c r="J9" s="432"/>
      <c r="K9" s="645"/>
      <c r="L9" s="432"/>
      <c r="M9" s="432"/>
      <c r="N9" s="432"/>
      <c r="O9" s="432"/>
      <c r="P9" s="645"/>
      <c r="Q9" s="438">
        <v>5</v>
      </c>
      <c r="R9" s="438">
        <v>3</v>
      </c>
      <c r="S9" s="438"/>
      <c r="T9" s="647">
        <f>SUM(Q9:S9)</f>
        <v>8</v>
      </c>
      <c r="U9" s="124"/>
      <c r="V9" s="124"/>
      <c r="W9" s="124"/>
      <c r="X9" s="737"/>
      <c r="Y9" s="580"/>
      <c r="Z9" s="580"/>
      <c r="AA9" s="580"/>
      <c r="AB9" s="737"/>
      <c r="AC9" s="279"/>
      <c r="AD9" s="279"/>
      <c r="AE9" s="279"/>
      <c r="AF9" s="582"/>
      <c r="AG9" s="435"/>
      <c r="AH9" s="435"/>
      <c r="AI9" s="435"/>
      <c r="AJ9" s="435"/>
      <c r="AK9" s="779"/>
      <c r="AL9" s="432"/>
      <c r="AM9" s="432"/>
      <c r="AN9" s="432"/>
      <c r="AO9" s="432"/>
      <c r="AP9" s="1005"/>
      <c r="AQ9" s="1000"/>
      <c r="AR9" s="1000"/>
      <c r="AS9" s="1000"/>
      <c r="AT9" s="779"/>
      <c r="AU9" s="174"/>
      <c r="AV9" s="174"/>
      <c r="AW9" s="174"/>
      <c r="AX9" s="1002"/>
      <c r="AY9" s="98">
        <f t="shared" si="0"/>
        <v>8</v>
      </c>
      <c r="AZ9" s="1041"/>
      <c r="BA9" s="84" t="s">
        <v>624</v>
      </c>
    </row>
    <row r="10" spans="1:53" ht="21" customHeight="1" x14ac:dyDescent="0.4">
      <c r="A10" s="64" t="s">
        <v>455</v>
      </c>
      <c r="B10" s="51"/>
      <c r="C10" s="58">
        <v>3077</v>
      </c>
      <c r="D10" s="148" t="s">
        <v>647</v>
      </c>
      <c r="E10" s="103" t="s">
        <v>647</v>
      </c>
      <c r="F10" s="51" t="s">
        <v>165</v>
      </c>
      <c r="G10" s="432">
        <v>2</v>
      </c>
      <c r="H10" s="433"/>
      <c r="I10" s="433"/>
      <c r="J10" s="433"/>
      <c r="K10" s="645">
        <f>SUM(G10:J10)</f>
        <v>2</v>
      </c>
      <c r="L10" s="432">
        <v>4</v>
      </c>
      <c r="M10" s="432"/>
      <c r="N10" s="432"/>
      <c r="O10" s="432"/>
      <c r="P10" s="645">
        <f>SUM(L10:O10)</f>
        <v>4</v>
      </c>
      <c r="Q10" s="438"/>
      <c r="R10" s="438"/>
      <c r="S10" s="438"/>
      <c r="T10" s="648"/>
      <c r="U10" s="124"/>
      <c r="V10" s="124"/>
      <c r="W10" s="124"/>
      <c r="X10" s="737"/>
      <c r="Y10" s="580"/>
      <c r="Z10" s="580"/>
      <c r="AA10" s="580"/>
      <c r="AB10" s="737"/>
      <c r="AC10" s="439"/>
      <c r="AD10" s="439"/>
      <c r="AE10" s="439"/>
      <c r="AF10" s="583"/>
      <c r="AG10" s="436"/>
      <c r="AH10" s="435"/>
      <c r="AI10" s="436"/>
      <c r="AJ10" s="436"/>
      <c r="AK10" s="780"/>
      <c r="AL10" s="433"/>
      <c r="AM10" s="433"/>
      <c r="AN10" s="433"/>
      <c r="AO10" s="433"/>
      <c r="AP10" s="1330"/>
      <c r="AQ10" s="1001"/>
      <c r="AR10" s="1001"/>
      <c r="AS10" s="1001"/>
      <c r="AT10" s="780"/>
      <c r="AU10" s="175"/>
      <c r="AV10" s="175"/>
      <c r="AW10" s="175"/>
      <c r="AX10" s="1003"/>
      <c r="AY10" s="98">
        <f t="shared" si="0"/>
        <v>2</v>
      </c>
      <c r="AZ10" s="1041"/>
      <c r="BA10" s="84" t="s">
        <v>624</v>
      </c>
    </row>
    <row r="11" spans="1:53" ht="21" customHeight="1" x14ac:dyDescent="0.4">
      <c r="Q11" s="85"/>
      <c r="R11" s="85"/>
      <c r="S11" s="85"/>
      <c r="T11" s="578"/>
      <c r="U11" s="85"/>
      <c r="V11" s="85"/>
      <c r="W11" s="85"/>
      <c r="X11" s="578"/>
      <c r="Y11" s="578"/>
      <c r="Z11" s="578"/>
      <c r="AA11" s="578"/>
      <c r="AB11" s="578"/>
    </row>
    <row r="12" spans="1:53" ht="21" customHeight="1" x14ac:dyDescent="0.4">
      <c r="B12" s="47" t="s">
        <v>360</v>
      </c>
      <c r="Q12" s="85"/>
      <c r="R12" s="85"/>
      <c r="S12" s="85"/>
      <c r="T12" s="578"/>
      <c r="U12" s="85"/>
      <c r="V12" s="85"/>
      <c r="W12" s="85"/>
      <c r="X12" s="578"/>
      <c r="Y12" s="578"/>
      <c r="Z12" s="578"/>
      <c r="AA12" s="578"/>
      <c r="AB12" s="578"/>
    </row>
    <row r="13" spans="1:53" ht="21" customHeight="1" x14ac:dyDescent="0.4">
      <c r="A13" s="84" t="s">
        <v>451</v>
      </c>
      <c r="Q13" s="85"/>
      <c r="R13" s="85"/>
      <c r="S13" s="85"/>
      <c r="T13" s="578"/>
      <c r="U13" s="85"/>
      <c r="V13" s="85"/>
      <c r="W13" s="85"/>
      <c r="X13" s="578"/>
      <c r="Y13" s="578"/>
      <c r="Z13" s="578"/>
      <c r="AA13" s="578"/>
      <c r="AB13" s="578"/>
    </row>
    <row r="14" spans="1:53" ht="21" customHeight="1" x14ac:dyDescent="0.4">
      <c r="A14" s="51" t="s">
        <v>165</v>
      </c>
      <c r="B14" s="104" t="s">
        <v>335</v>
      </c>
      <c r="C14" s="96">
        <v>4033</v>
      </c>
      <c r="D14" s="104" t="s">
        <v>336</v>
      </c>
      <c r="E14" s="104" t="s">
        <v>168</v>
      </c>
      <c r="Q14" s="85"/>
      <c r="R14" s="85"/>
      <c r="S14" s="85"/>
      <c r="T14" s="578"/>
      <c r="U14" s="85"/>
      <c r="V14" s="85"/>
      <c r="W14" s="85"/>
      <c r="X14" s="578"/>
      <c r="Y14" s="578"/>
      <c r="Z14" s="578"/>
      <c r="AA14" s="578"/>
      <c r="AB14" s="578"/>
    </row>
    <row r="15" spans="1:53" ht="21" customHeight="1" x14ac:dyDescent="0.4">
      <c r="A15" s="64" t="s">
        <v>165</v>
      </c>
      <c r="B15" s="604" t="s">
        <v>355</v>
      </c>
      <c r="C15" s="196">
        <v>4086</v>
      </c>
      <c r="D15" s="191" t="s">
        <v>25</v>
      </c>
      <c r="E15" s="191" t="s">
        <v>25</v>
      </c>
      <c r="Q15" s="85"/>
      <c r="R15" s="85"/>
      <c r="S15" s="85"/>
      <c r="T15" s="578"/>
      <c r="U15" s="85"/>
      <c r="V15" s="85"/>
      <c r="W15" s="85"/>
      <c r="X15" s="578"/>
      <c r="Y15" s="578"/>
      <c r="Z15" s="578"/>
      <c r="AA15" s="578"/>
      <c r="AB15" s="578"/>
    </row>
    <row r="16" spans="1:53" ht="21" customHeight="1" x14ac:dyDescent="0.4">
      <c r="A16" s="64" t="s">
        <v>165</v>
      </c>
      <c r="B16" s="189" t="s">
        <v>429</v>
      </c>
      <c r="C16" s="196">
        <v>4129</v>
      </c>
      <c r="D16" s="191" t="s">
        <v>430</v>
      </c>
      <c r="E16" s="191" t="s">
        <v>431</v>
      </c>
      <c r="Q16" s="85"/>
      <c r="R16" s="85"/>
      <c r="S16" s="85"/>
      <c r="T16" s="578"/>
      <c r="U16" s="85"/>
      <c r="V16" s="85"/>
      <c r="W16" s="85"/>
      <c r="X16" s="578"/>
      <c r="Y16" s="578"/>
      <c r="Z16" s="578"/>
      <c r="AA16" s="578"/>
      <c r="AB16" s="578"/>
    </row>
    <row r="17" spans="17:28" ht="21" customHeight="1" x14ac:dyDescent="0.4">
      <c r="Q17" s="85"/>
      <c r="R17" s="85"/>
      <c r="S17" s="85"/>
      <c r="T17" s="578"/>
      <c r="U17" s="85"/>
      <c r="V17" s="85"/>
      <c r="W17" s="85"/>
      <c r="X17" s="578"/>
      <c r="Y17" s="578"/>
      <c r="Z17" s="578"/>
      <c r="AA17" s="578"/>
      <c r="AB17" s="578"/>
    </row>
    <row r="18" spans="17:28" ht="21" customHeight="1" x14ac:dyDescent="0.4">
      <c r="S18" s="85"/>
      <c r="T18" s="578"/>
      <c r="U18" s="85"/>
      <c r="V18" s="85"/>
      <c r="W18" s="85"/>
      <c r="X18" s="578"/>
      <c r="Y18" s="578"/>
      <c r="Z18" s="578"/>
      <c r="AA18" s="578"/>
      <c r="AB18" s="578"/>
    </row>
    <row r="19" spans="17:28" ht="21" customHeight="1" x14ac:dyDescent="0.4">
      <c r="S19" s="85"/>
      <c r="T19" s="578"/>
      <c r="U19" s="85"/>
      <c r="V19" s="85"/>
      <c r="W19" s="85"/>
      <c r="X19" s="578"/>
      <c r="Y19" s="578"/>
      <c r="Z19" s="578"/>
      <c r="AA19" s="578"/>
      <c r="AB19" s="578"/>
    </row>
    <row r="20" spans="17:28" ht="21" customHeight="1" x14ac:dyDescent="0.4"/>
    <row r="21" spans="17:28" ht="21" customHeight="1" x14ac:dyDescent="0.4"/>
  </sheetData>
  <sortState xmlns:xlrd2="http://schemas.microsoft.com/office/spreadsheetml/2017/richdata2" ref="A5:AY10">
    <sortCondition descending="1" ref="AY5:AY10"/>
  </sortState>
  <mergeCells count="11">
    <mergeCell ref="AL2:AP2"/>
    <mergeCell ref="AU2:AX2"/>
    <mergeCell ref="U2:X2"/>
    <mergeCell ref="AG2:AK2"/>
    <mergeCell ref="Q2:T2"/>
    <mergeCell ref="AQ2:AT2"/>
    <mergeCell ref="G2:K2"/>
    <mergeCell ref="AC2:AF2"/>
    <mergeCell ref="L2:P2"/>
    <mergeCell ref="Y2:AB2"/>
    <mergeCell ref="U1:AD1"/>
  </mergeCells>
  <phoneticPr fontId="5" type="noConversion"/>
  <pageMargins left="0.5" right="0.5" top="0.5" bottom="0.5" header="0" footer="0"/>
  <pageSetup scale="80" orientation="landscape" r:id="rId1"/>
  <headerFooter alignWithMargins="0"/>
  <ignoredErrors>
    <ignoredError sqref="AY6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Q56"/>
  <sheetViews>
    <sheetView topLeftCell="A12" zoomScale="80" zoomScaleNormal="80" workbookViewId="0">
      <pane xSplit="1" topLeftCell="AN1" activePane="topRight" state="frozen"/>
      <selection activeCell="BS17" sqref="BS17"/>
      <selection pane="topRight" activeCell="BQ32" sqref="BQ32"/>
    </sheetView>
  </sheetViews>
  <sheetFormatPr defaultColWidth="9.109375" defaultRowHeight="17.399999999999999" x14ac:dyDescent="0.4"/>
  <cols>
    <col min="1" max="1" width="34.44140625" style="84" customWidth="1"/>
    <col min="2" max="2" width="7.88671875" style="84" bestFit="1" customWidth="1"/>
    <col min="3" max="3" width="23.88671875" style="84" bestFit="1" customWidth="1"/>
    <col min="4" max="4" width="8.88671875" style="84" bestFit="1" customWidth="1"/>
    <col min="5" max="5" width="3.109375" style="84" customWidth="1"/>
    <col min="6" max="6" width="5.6640625" style="84" bestFit="1" customWidth="1"/>
    <col min="7" max="7" width="5.6640625" style="84" customWidth="1"/>
    <col min="8" max="8" width="5.6640625" style="84" bestFit="1" customWidth="1"/>
    <col min="9" max="9" width="5.6640625" style="84" customWidth="1"/>
    <col min="10" max="10" width="5.6640625" style="84" bestFit="1" customWidth="1"/>
    <col min="11" max="66" width="5.6640625" style="84" customWidth="1"/>
    <col min="67" max="67" width="11.44140625" style="84" customWidth="1"/>
    <col min="68" max="68" width="9.109375" style="86"/>
    <col min="69" max="16384" width="9.109375" style="84"/>
  </cols>
  <sheetData>
    <row r="1" spans="1:68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U1" s="1396"/>
      <c r="V1" s="1396"/>
      <c r="W1" s="1396"/>
      <c r="X1" s="1396"/>
      <c r="Y1" s="220"/>
    </row>
    <row r="2" spans="1:68" ht="21" x14ac:dyDescent="0.4">
      <c r="A2" s="358" t="s">
        <v>444</v>
      </c>
      <c r="B2" s="140"/>
      <c r="C2" s="140"/>
      <c r="D2" s="140"/>
      <c r="E2" s="140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U2" s="85"/>
    </row>
    <row r="3" spans="1:68" x14ac:dyDescent="0.4">
      <c r="A3" s="83"/>
      <c r="B3" s="83"/>
      <c r="C3" s="83"/>
      <c r="D3" s="83"/>
      <c r="E3" s="83"/>
      <c r="F3" s="1525" t="s">
        <v>298</v>
      </c>
      <c r="G3" s="1526"/>
      <c r="H3" s="1526"/>
      <c r="I3" s="1526"/>
      <c r="J3" s="1526"/>
      <c r="K3" s="1527"/>
      <c r="L3" s="602"/>
      <c r="M3" s="1534" t="s">
        <v>298</v>
      </c>
      <c r="N3" s="1535"/>
      <c r="O3" s="1535"/>
      <c r="P3" s="1535"/>
      <c r="Q3" s="1535"/>
      <c r="R3" s="1536"/>
      <c r="S3" s="603"/>
      <c r="T3" s="1529" t="s">
        <v>1</v>
      </c>
      <c r="U3" s="1529"/>
      <c r="V3" s="1529"/>
      <c r="W3" s="1529"/>
      <c r="X3" s="1530"/>
      <c r="Y3" s="1016"/>
      <c r="Z3" s="1528" t="s">
        <v>252</v>
      </c>
      <c r="AA3" s="1528"/>
      <c r="AB3" s="1528"/>
      <c r="AC3" s="1528"/>
      <c r="AD3" s="715"/>
      <c r="AE3" s="1537" t="s">
        <v>252</v>
      </c>
      <c r="AF3" s="1538"/>
      <c r="AG3" s="1538"/>
      <c r="AH3" s="1539"/>
      <c r="AI3" s="714"/>
      <c r="AJ3" s="1540" t="s">
        <v>251</v>
      </c>
      <c r="AK3" s="1541"/>
      <c r="AL3" s="1541"/>
      <c r="AM3" s="1541"/>
      <c r="AN3" s="1541"/>
      <c r="AO3" s="1541"/>
      <c r="AP3" s="1526" t="s">
        <v>298</v>
      </c>
      <c r="AQ3" s="1526"/>
      <c r="AR3" s="1526"/>
      <c r="AS3" s="1526"/>
      <c r="AT3" s="1526"/>
      <c r="AU3" s="602"/>
      <c r="AV3" s="1526" t="s">
        <v>298</v>
      </c>
      <c r="AW3" s="1526"/>
      <c r="AX3" s="1526"/>
      <c r="AY3" s="1526"/>
      <c r="AZ3" s="1526"/>
      <c r="BA3" s="1527"/>
      <c r="BB3" s="1531" t="s">
        <v>329</v>
      </c>
      <c r="BC3" s="1532"/>
      <c r="BD3" s="1532"/>
      <c r="BE3" s="1533"/>
      <c r="BF3" s="939"/>
      <c r="BG3" s="1528" t="s">
        <v>345</v>
      </c>
      <c r="BH3" s="1528"/>
      <c r="BI3" s="1528"/>
      <c r="BJ3" s="1528"/>
      <c r="BK3" s="1524" t="s">
        <v>253</v>
      </c>
      <c r="BL3" s="1524"/>
      <c r="BM3" s="1524"/>
      <c r="BN3" s="1524"/>
    </row>
    <row r="4" spans="1:68" ht="173.25" customHeight="1" x14ac:dyDescent="0.4">
      <c r="A4" s="83" t="s">
        <v>16</v>
      </c>
      <c r="B4" s="83" t="s">
        <v>17</v>
      </c>
      <c r="C4" s="83" t="s">
        <v>167</v>
      </c>
      <c r="D4" s="83" t="s">
        <v>220</v>
      </c>
      <c r="E4" s="83"/>
      <c r="F4" s="441" t="s">
        <v>85</v>
      </c>
      <c r="G4" s="442" t="s">
        <v>139</v>
      </c>
      <c r="H4" s="442" t="s">
        <v>42</v>
      </c>
      <c r="I4" s="442" t="s">
        <v>138</v>
      </c>
      <c r="J4" s="442" t="s">
        <v>66</v>
      </c>
      <c r="K4" s="442"/>
      <c r="L4" s="742" t="s">
        <v>349</v>
      </c>
      <c r="M4" s="613" t="s">
        <v>85</v>
      </c>
      <c r="N4" s="614" t="s">
        <v>139</v>
      </c>
      <c r="O4" s="614" t="s">
        <v>42</v>
      </c>
      <c r="P4" s="614" t="s">
        <v>138</v>
      </c>
      <c r="Q4" s="614" t="s">
        <v>66</v>
      </c>
      <c r="R4" s="614"/>
      <c r="S4" s="742" t="s">
        <v>349</v>
      </c>
      <c r="T4" s="445" t="s">
        <v>85</v>
      </c>
      <c r="U4" s="445" t="s">
        <v>42</v>
      </c>
      <c r="V4" s="445" t="s">
        <v>66</v>
      </c>
      <c r="W4" s="445"/>
      <c r="X4" s="445" t="s">
        <v>260</v>
      </c>
      <c r="Y4" s="742" t="s">
        <v>349</v>
      </c>
      <c r="Z4" s="359" t="s">
        <v>66</v>
      </c>
      <c r="AA4" s="359" t="s">
        <v>85</v>
      </c>
      <c r="AB4" s="359" t="s">
        <v>42</v>
      </c>
      <c r="AC4" s="359" t="s">
        <v>138</v>
      </c>
      <c r="AD4" s="736" t="s">
        <v>349</v>
      </c>
      <c r="AE4" s="615" t="s">
        <v>66</v>
      </c>
      <c r="AF4" s="616" t="s">
        <v>85</v>
      </c>
      <c r="AG4" s="616" t="s">
        <v>42</v>
      </c>
      <c r="AH4" s="616" t="s">
        <v>138</v>
      </c>
      <c r="AI4" s="736" t="s">
        <v>349</v>
      </c>
      <c r="AJ4" s="360" t="s">
        <v>108</v>
      </c>
      <c r="AK4" s="360" t="s">
        <v>85</v>
      </c>
      <c r="AL4" s="932" t="s">
        <v>139</v>
      </c>
      <c r="AM4" s="932" t="s">
        <v>138</v>
      </c>
      <c r="AN4" s="932" t="s">
        <v>66</v>
      </c>
      <c r="AO4" s="736" t="s">
        <v>349</v>
      </c>
      <c r="AP4" s="442" t="s">
        <v>85</v>
      </c>
      <c r="AQ4" s="442" t="s">
        <v>139</v>
      </c>
      <c r="AR4" s="442" t="s">
        <v>42</v>
      </c>
      <c r="AS4" s="442" t="s">
        <v>138</v>
      </c>
      <c r="AT4" s="442" t="s">
        <v>66</v>
      </c>
      <c r="AU4" s="736" t="s">
        <v>349</v>
      </c>
      <c r="AV4" s="442" t="s">
        <v>85</v>
      </c>
      <c r="AW4" s="442" t="s">
        <v>139</v>
      </c>
      <c r="AX4" s="442" t="s">
        <v>42</v>
      </c>
      <c r="AY4" s="442" t="s">
        <v>138</v>
      </c>
      <c r="AZ4" s="442" t="s">
        <v>66</v>
      </c>
      <c r="BA4" s="736" t="s">
        <v>349</v>
      </c>
      <c r="BB4" s="447" t="s">
        <v>85</v>
      </c>
      <c r="BC4" s="447" t="s">
        <v>66</v>
      </c>
      <c r="BD4" s="447" t="s">
        <v>42</v>
      </c>
      <c r="BE4" s="447" t="s">
        <v>138</v>
      </c>
      <c r="BF4" s="736" t="s">
        <v>349</v>
      </c>
      <c r="BG4" s="361" t="s">
        <v>85</v>
      </c>
      <c r="BH4" s="361" t="s">
        <v>42</v>
      </c>
      <c r="BI4" s="361" t="s">
        <v>138</v>
      </c>
      <c r="BJ4" s="736" t="s">
        <v>349</v>
      </c>
      <c r="BK4" s="361" t="s">
        <v>85</v>
      </c>
      <c r="BL4" s="749" t="s">
        <v>42</v>
      </c>
      <c r="BM4" s="749" t="s">
        <v>138</v>
      </c>
      <c r="BN4" s="736" t="s">
        <v>349</v>
      </c>
      <c r="BO4" s="95" t="s">
        <v>20</v>
      </c>
    </row>
    <row r="5" spans="1:68" x14ac:dyDescent="0.4">
      <c r="A5" s="83"/>
      <c r="B5" s="83"/>
      <c r="C5" s="83"/>
      <c r="D5" s="83"/>
      <c r="E5" s="83"/>
      <c r="F5" s="434"/>
      <c r="G5" s="434"/>
      <c r="H5" s="434"/>
      <c r="I5" s="434"/>
      <c r="J5" s="434"/>
      <c r="K5" s="434"/>
      <c r="L5" s="647"/>
      <c r="M5" s="434"/>
      <c r="N5" s="434"/>
      <c r="O5" s="434"/>
      <c r="P5" s="434"/>
      <c r="Q5" s="434"/>
      <c r="R5" s="434"/>
      <c r="S5" s="647"/>
      <c r="T5" s="437"/>
      <c r="U5" s="437"/>
      <c r="V5" s="437"/>
      <c r="W5" s="437"/>
      <c r="X5" s="437"/>
      <c r="Y5" s="1017"/>
      <c r="Z5" s="315"/>
      <c r="AA5" s="315"/>
      <c r="AB5" s="315"/>
      <c r="AC5" s="315"/>
      <c r="AD5" s="725"/>
      <c r="AE5" s="315"/>
      <c r="AF5" s="315"/>
      <c r="AG5" s="315"/>
      <c r="AH5" s="315"/>
      <c r="AI5" s="716"/>
      <c r="AJ5" s="446"/>
      <c r="AK5" s="278"/>
      <c r="AL5" s="278"/>
      <c r="AM5" s="278"/>
      <c r="AN5" s="278"/>
      <c r="AO5" s="647"/>
      <c r="AP5" s="434"/>
      <c r="AQ5" s="434"/>
      <c r="AR5" s="434"/>
      <c r="AS5" s="434"/>
      <c r="AT5" s="434"/>
      <c r="AU5" s="760"/>
      <c r="AV5" s="960"/>
      <c r="AW5" s="960"/>
      <c r="AX5" s="960"/>
      <c r="AY5" s="960"/>
      <c r="AZ5" s="960"/>
      <c r="BA5" s="760"/>
      <c r="BB5" s="448"/>
      <c r="BC5" s="448"/>
      <c r="BD5" s="448"/>
      <c r="BE5" s="448"/>
      <c r="BF5" s="1014"/>
      <c r="BG5" s="123"/>
      <c r="BH5" s="123"/>
      <c r="BI5" s="123"/>
      <c r="BJ5" s="805"/>
      <c r="BK5" s="123"/>
      <c r="BL5" s="123"/>
      <c r="BM5" s="123"/>
      <c r="BN5" s="805"/>
      <c r="BO5" s="100"/>
      <c r="BP5" s="50" t="s">
        <v>499</v>
      </c>
    </row>
    <row r="6" spans="1:68" ht="21" customHeight="1" x14ac:dyDescent="0.4">
      <c r="A6" s="51" t="s">
        <v>61</v>
      </c>
      <c r="B6" s="58">
        <v>2364</v>
      </c>
      <c r="C6" s="51" t="s">
        <v>28</v>
      </c>
      <c r="D6" s="51" t="s">
        <v>219</v>
      </c>
      <c r="E6" s="156"/>
      <c r="F6" s="419"/>
      <c r="G6" s="419"/>
      <c r="H6" s="419">
        <v>9</v>
      </c>
      <c r="I6" s="419">
        <v>5</v>
      </c>
      <c r="J6" s="419"/>
      <c r="K6" s="419"/>
      <c r="L6" s="949">
        <f t="shared" ref="L6:L7" si="0">SUM(F6:K6)</f>
        <v>14</v>
      </c>
      <c r="M6" s="419"/>
      <c r="N6" s="419"/>
      <c r="O6" s="419">
        <v>7</v>
      </c>
      <c r="P6" s="419">
        <v>5</v>
      </c>
      <c r="Q6" s="419"/>
      <c r="R6" s="419"/>
      <c r="S6" s="949">
        <f t="shared" ref="S6:S7" si="1">SUM(M6:R6)</f>
        <v>12</v>
      </c>
      <c r="T6" s="422"/>
      <c r="U6" s="422"/>
      <c r="V6" s="422"/>
      <c r="W6" s="422"/>
      <c r="X6" s="422"/>
      <c r="Y6" s="965"/>
      <c r="Z6" s="122"/>
      <c r="AA6" s="122"/>
      <c r="AB6" s="122"/>
      <c r="AC6" s="122"/>
      <c r="AD6" s="734">
        <f>SUM(Z6:AC6)</f>
        <v>0</v>
      </c>
      <c r="AE6" s="122"/>
      <c r="AF6" s="122"/>
      <c r="AG6" s="122"/>
      <c r="AH6" s="122"/>
      <c r="AI6" s="734">
        <f>SUM(AE6:AH6)</f>
        <v>0</v>
      </c>
      <c r="AJ6" s="111">
        <v>5</v>
      </c>
      <c r="AK6" s="111">
        <v>1</v>
      </c>
      <c r="AL6" s="1264"/>
      <c r="AM6" s="1264">
        <v>6</v>
      </c>
      <c r="AN6" s="111"/>
      <c r="AO6" s="949">
        <f>SUM(AJ6:AN6)</f>
        <v>12</v>
      </c>
      <c r="AP6" s="419"/>
      <c r="AQ6" s="419">
        <v>2</v>
      </c>
      <c r="AR6" s="419">
        <v>0.5</v>
      </c>
      <c r="AS6" s="419">
        <v>4</v>
      </c>
      <c r="AT6" s="419">
        <v>2</v>
      </c>
      <c r="AU6" s="778">
        <f>SUM(AP6:AT6)</f>
        <v>8.5</v>
      </c>
      <c r="AV6" s="419"/>
      <c r="AW6" s="419">
        <v>3</v>
      </c>
      <c r="AX6" s="419">
        <v>0.5</v>
      </c>
      <c r="AY6" s="419">
        <v>4</v>
      </c>
      <c r="AZ6" s="419">
        <v>2</v>
      </c>
      <c r="BA6" s="778">
        <f>SUM(AV6:AZ6)</f>
        <v>9.5</v>
      </c>
      <c r="BB6" s="427"/>
      <c r="BC6" s="427"/>
      <c r="BD6" s="427"/>
      <c r="BE6" s="427"/>
      <c r="BF6" s="1243"/>
      <c r="BG6" s="122"/>
      <c r="BH6" s="122"/>
      <c r="BI6" s="122"/>
      <c r="BJ6" s="1161"/>
      <c r="BK6" s="122"/>
      <c r="BL6" s="122"/>
      <c r="BM6" s="122"/>
      <c r="BN6" s="1161"/>
      <c r="BO6" s="1088">
        <f t="shared" ref="BO6:BO36" si="2">SUM(L6,S6,AD6,AI6,AU6,BJ6,BN6,BA6,BF6,Y6,AO6)</f>
        <v>56</v>
      </c>
      <c r="BP6" s="1049">
        <v>8</v>
      </c>
    </row>
    <row r="7" spans="1:68" ht="21" customHeight="1" x14ac:dyDescent="0.4">
      <c r="A7" s="71" t="s">
        <v>408</v>
      </c>
      <c r="B7" s="58">
        <v>3021</v>
      </c>
      <c r="C7" s="71" t="s">
        <v>409</v>
      </c>
      <c r="D7" s="71">
        <v>6045</v>
      </c>
      <c r="E7" s="176"/>
      <c r="F7" s="419"/>
      <c r="G7" s="419"/>
      <c r="H7" s="419"/>
      <c r="I7" s="419"/>
      <c r="J7" s="419"/>
      <c r="K7" s="419"/>
      <c r="L7" s="949">
        <f t="shared" si="0"/>
        <v>0</v>
      </c>
      <c r="M7" s="419"/>
      <c r="N7" s="419"/>
      <c r="O7" s="419"/>
      <c r="P7" s="419"/>
      <c r="Q7" s="419"/>
      <c r="R7" s="419"/>
      <c r="S7" s="949">
        <f t="shared" si="1"/>
        <v>0</v>
      </c>
      <c r="T7" s="422"/>
      <c r="U7" s="422"/>
      <c r="V7" s="422"/>
      <c r="W7" s="422"/>
      <c r="X7" s="422"/>
      <c r="Y7" s="965"/>
      <c r="Z7" s="122"/>
      <c r="AA7" s="122"/>
      <c r="AB7" s="122"/>
      <c r="AC7" s="122"/>
      <c r="AD7" s="734"/>
      <c r="AE7" s="122"/>
      <c r="AF7" s="122"/>
      <c r="AG7" s="122"/>
      <c r="AH7" s="122"/>
      <c r="AI7" s="734"/>
      <c r="AJ7" s="111"/>
      <c r="AK7" s="111"/>
      <c r="AL7" s="111"/>
      <c r="AM7" s="111"/>
      <c r="AN7" s="111"/>
      <c r="AO7" s="949"/>
      <c r="AP7" s="419"/>
      <c r="AQ7" s="419"/>
      <c r="AR7" s="419"/>
      <c r="AS7" s="419"/>
      <c r="AT7" s="419"/>
      <c r="AU7" s="778"/>
      <c r="AV7" s="419"/>
      <c r="AW7" s="419"/>
      <c r="AX7" s="419"/>
      <c r="AY7" s="419"/>
      <c r="AZ7" s="419"/>
      <c r="BA7" s="778"/>
      <c r="BB7" s="427"/>
      <c r="BC7" s="427"/>
      <c r="BD7" s="427"/>
      <c r="BE7" s="427"/>
      <c r="BF7" s="1243"/>
      <c r="BG7" s="122"/>
      <c r="BH7" s="122"/>
      <c r="BI7" s="122"/>
      <c r="BJ7" s="1161"/>
      <c r="BK7" s="122"/>
      <c r="BL7" s="122"/>
      <c r="BM7" s="122"/>
      <c r="BN7" s="1161"/>
      <c r="BO7" s="1088">
        <f t="shared" si="2"/>
        <v>0</v>
      </c>
      <c r="BP7" s="1049"/>
    </row>
    <row r="8" spans="1:68" ht="21" customHeight="1" x14ac:dyDescent="0.4">
      <c r="A8" s="51" t="s">
        <v>581</v>
      </c>
      <c r="B8" s="96">
        <v>3161</v>
      </c>
      <c r="C8" s="91" t="s">
        <v>383</v>
      </c>
      <c r="D8" s="71" t="s">
        <v>384</v>
      </c>
      <c r="E8" s="156"/>
      <c r="F8" s="419">
        <v>5</v>
      </c>
      <c r="G8" s="419">
        <v>4</v>
      </c>
      <c r="H8" s="419">
        <v>6</v>
      </c>
      <c r="I8" s="419">
        <v>3</v>
      </c>
      <c r="J8" s="419"/>
      <c r="K8" s="419"/>
      <c r="L8" s="949">
        <f>SUM(F8:K8)</f>
        <v>18</v>
      </c>
      <c r="M8" s="419">
        <v>4</v>
      </c>
      <c r="N8" s="419">
        <v>3</v>
      </c>
      <c r="O8" s="419">
        <v>6</v>
      </c>
      <c r="P8" s="419">
        <v>3</v>
      </c>
      <c r="Q8" s="419"/>
      <c r="R8" s="419"/>
      <c r="S8" s="949">
        <f>SUM(M8:R8)</f>
        <v>16</v>
      </c>
      <c r="T8" s="422"/>
      <c r="U8" s="422"/>
      <c r="V8" s="422">
        <v>11</v>
      </c>
      <c r="W8" s="422"/>
      <c r="X8" s="422">
        <v>9</v>
      </c>
      <c r="Y8" s="965">
        <f>SUM(T8:X8)</f>
        <v>20</v>
      </c>
      <c r="Z8" s="122">
        <v>7</v>
      </c>
      <c r="AA8" s="122">
        <v>7</v>
      </c>
      <c r="AB8" s="122">
        <v>1</v>
      </c>
      <c r="AC8" s="122">
        <v>1</v>
      </c>
      <c r="AD8" s="734">
        <f>SUM(Z8:AC8)</f>
        <v>16</v>
      </c>
      <c r="AE8" s="122">
        <v>6</v>
      </c>
      <c r="AF8" s="122">
        <v>6</v>
      </c>
      <c r="AG8" s="122">
        <v>2</v>
      </c>
      <c r="AH8" s="122">
        <v>1</v>
      </c>
      <c r="AI8" s="734">
        <f>SUM(AE8:AH8)</f>
        <v>15</v>
      </c>
      <c r="AJ8" s="111">
        <v>1</v>
      </c>
      <c r="AK8" s="111">
        <v>5</v>
      </c>
      <c r="AL8" s="111">
        <v>4</v>
      </c>
      <c r="AM8" s="111">
        <v>1</v>
      </c>
      <c r="AN8" s="111">
        <v>5</v>
      </c>
      <c r="AO8" s="949">
        <f>SUM(AK8:AN8)</f>
        <v>15</v>
      </c>
      <c r="AP8" s="419">
        <v>7</v>
      </c>
      <c r="AQ8" s="419">
        <v>4</v>
      </c>
      <c r="AR8" s="419">
        <v>2</v>
      </c>
      <c r="AS8" s="419">
        <v>1</v>
      </c>
      <c r="AT8" s="419">
        <v>7</v>
      </c>
      <c r="AU8" s="778">
        <f>SUM(AP8:AT8)</f>
        <v>21</v>
      </c>
      <c r="AV8" s="419">
        <v>7</v>
      </c>
      <c r="AW8" s="419">
        <v>7</v>
      </c>
      <c r="AX8" s="419">
        <v>2</v>
      </c>
      <c r="AY8" s="419">
        <v>1</v>
      </c>
      <c r="AZ8" s="419">
        <v>7</v>
      </c>
      <c r="BA8" s="778">
        <f>SUM(AV8:AZ8)</f>
        <v>24</v>
      </c>
      <c r="BB8" s="427"/>
      <c r="BC8" s="427"/>
      <c r="BD8" s="427"/>
      <c r="BE8" s="427"/>
      <c r="BF8" s="1243"/>
      <c r="BG8" s="122">
        <v>5</v>
      </c>
      <c r="BH8" s="122"/>
      <c r="BI8" s="122">
        <v>2</v>
      </c>
      <c r="BJ8" s="1161">
        <f>SUM(BG8:BI8)</f>
        <v>7</v>
      </c>
      <c r="BK8" s="122">
        <v>5</v>
      </c>
      <c r="BL8" s="122"/>
      <c r="BM8" s="122">
        <v>2</v>
      </c>
      <c r="BN8" s="1161">
        <f>SUM(BK8:BM8)</f>
        <v>7</v>
      </c>
      <c r="BO8" s="1088">
        <f t="shared" si="2"/>
        <v>159</v>
      </c>
      <c r="BP8" s="1049">
        <v>1</v>
      </c>
    </row>
    <row r="9" spans="1:68" ht="21" customHeight="1" x14ac:dyDescent="0.4">
      <c r="A9" s="51" t="s">
        <v>490</v>
      </c>
      <c r="B9" s="96">
        <v>3115</v>
      </c>
      <c r="C9" s="91" t="s">
        <v>491</v>
      </c>
      <c r="D9" s="91" t="s">
        <v>492</v>
      </c>
      <c r="E9" s="156"/>
      <c r="F9" s="419"/>
      <c r="G9" s="419"/>
      <c r="H9" s="419"/>
      <c r="I9" s="419"/>
      <c r="J9" s="419"/>
      <c r="K9" s="419"/>
      <c r="L9" s="949">
        <f>SUM(F9:K9)</f>
        <v>0</v>
      </c>
      <c r="M9" s="419"/>
      <c r="N9" s="419"/>
      <c r="O9" s="419"/>
      <c r="P9" s="419"/>
      <c r="Q9" s="419">
        <v>1</v>
      </c>
      <c r="R9" s="419"/>
      <c r="S9" s="949">
        <f>SUM(M9:R9)</f>
        <v>1</v>
      </c>
      <c r="T9" s="422"/>
      <c r="U9" s="422"/>
      <c r="V9" s="422"/>
      <c r="W9" s="422"/>
      <c r="X9" s="422"/>
      <c r="Y9" s="965"/>
      <c r="Z9" s="122"/>
      <c r="AA9" s="122"/>
      <c r="AB9" s="122"/>
      <c r="AC9" s="122"/>
      <c r="AD9" s="1204"/>
      <c r="AE9" s="122"/>
      <c r="AF9" s="122"/>
      <c r="AG9" s="122"/>
      <c r="AH9" s="122"/>
      <c r="AI9" s="1204"/>
      <c r="AJ9" s="111"/>
      <c r="AK9" s="111"/>
      <c r="AL9" s="111"/>
      <c r="AM9" s="111"/>
      <c r="AN9" s="111">
        <v>4</v>
      </c>
      <c r="AO9" s="949">
        <f>SUM(AJ9:AN9)</f>
        <v>4</v>
      </c>
      <c r="AP9" s="419"/>
      <c r="AQ9" s="419"/>
      <c r="AR9" s="419"/>
      <c r="AS9" s="419"/>
      <c r="AT9" s="419">
        <v>6</v>
      </c>
      <c r="AU9" s="778">
        <f>SUM(AP9:AT9)</f>
        <v>6</v>
      </c>
      <c r="AV9" s="419"/>
      <c r="AW9" s="419"/>
      <c r="AX9" s="419"/>
      <c r="AY9" s="419"/>
      <c r="AZ9" s="419">
        <v>4</v>
      </c>
      <c r="BA9" s="778">
        <f>SUM(AV9:AZ9)</f>
        <v>4</v>
      </c>
      <c r="BB9" s="427"/>
      <c r="BC9" s="427"/>
      <c r="BD9" s="427"/>
      <c r="BE9" s="427"/>
      <c r="BF9" s="965"/>
      <c r="BG9" s="122"/>
      <c r="BH9" s="122"/>
      <c r="BI9" s="122"/>
      <c r="BJ9" s="1161"/>
      <c r="BK9" s="122"/>
      <c r="BL9" s="122"/>
      <c r="BM9" s="122"/>
      <c r="BN9" s="1161"/>
      <c r="BO9" s="1088">
        <f t="shared" si="2"/>
        <v>15</v>
      </c>
      <c r="BP9" s="1049"/>
    </row>
    <row r="10" spans="1:68" ht="21" customHeight="1" x14ac:dyDescent="0.4">
      <c r="A10" s="51" t="s">
        <v>264</v>
      </c>
      <c r="B10" s="58">
        <v>2660</v>
      </c>
      <c r="C10" s="51" t="s">
        <v>262</v>
      </c>
      <c r="D10" s="51" t="s">
        <v>265</v>
      </c>
      <c r="E10" s="156"/>
      <c r="F10" s="419"/>
      <c r="G10" s="419"/>
      <c r="H10" s="419"/>
      <c r="I10" s="419"/>
      <c r="J10" s="419"/>
      <c r="K10" s="419"/>
      <c r="L10" s="949"/>
      <c r="M10" s="419"/>
      <c r="N10" s="419"/>
      <c r="O10" s="419"/>
      <c r="P10" s="419"/>
      <c r="Q10" s="419"/>
      <c r="R10" s="419"/>
      <c r="S10" s="949"/>
      <c r="T10" s="422">
        <v>7</v>
      </c>
      <c r="U10" s="422">
        <v>13</v>
      </c>
      <c r="V10" s="422">
        <v>9</v>
      </c>
      <c r="W10" s="422"/>
      <c r="X10" s="422">
        <v>6</v>
      </c>
      <c r="Y10" s="965">
        <f>SUM(T10:X10)</f>
        <v>35</v>
      </c>
      <c r="Z10" s="122"/>
      <c r="AA10" s="122"/>
      <c r="AB10" s="122"/>
      <c r="AC10" s="122"/>
      <c r="AD10" s="1204">
        <f>SUM(Z10:AC10)</f>
        <v>0</v>
      </c>
      <c r="AE10" s="122"/>
      <c r="AF10" s="122"/>
      <c r="AG10" s="122"/>
      <c r="AH10" s="122"/>
      <c r="AI10" s="1204">
        <f>SUM(AE10:AH10)</f>
        <v>0</v>
      </c>
      <c r="AJ10" s="111"/>
      <c r="AK10" s="111"/>
      <c r="AL10" s="111"/>
      <c r="AM10" s="111"/>
      <c r="AN10" s="111"/>
      <c r="AO10" s="949"/>
      <c r="AP10" s="419"/>
      <c r="AQ10" s="419"/>
      <c r="AR10" s="419"/>
      <c r="AS10" s="419"/>
      <c r="AT10" s="419"/>
      <c r="AU10" s="778">
        <f>SUM(AP10:AT10)</f>
        <v>0</v>
      </c>
      <c r="AV10" s="419"/>
      <c r="AW10" s="419"/>
      <c r="AX10" s="419"/>
      <c r="AY10" s="419"/>
      <c r="AZ10" s="419"/>
      <c r="BA10" s="778">
        <f>SUM(AV10:AZ10)</f>
        <v>0</v>
      </c>
      <c r="BB10" s="427"/>
      <c r="BC10" s="427"/>
      <c r="BD10" s="427"/>
      <c r="BE10" s="427"/>
      <c r="BF10" s="965">
        <f>SUM(BB10:BE10)</f>
        <v>0</v>
      </c>
      <c r="BG10" s="122"/>
      <c r="BH10" s="122"/>
      <c r="BI10" s="122"/>
      <c r="BJ10" s="1161"/>
      <c r="BK10" s="122"/>
      <c r="BL10" s="122"/>
      <c r="BM10" s="122"/>
      <c r="BN10" s="1161"/>
      <c r="BO10" s="1088">
        <f t="shared" si="2"/>
        <v>35</v>
      </c>
      <c r="BP10" s="1049"/>
    </row>
    <row r="11" spans="1:68" ht="21" customHeight="1" x14ac:dyDescent="0.4">
      <c r="A11" s="267" t="s">
        <v>747</v>
      </c>
      <c r="B11" s="81">
        <v>4033</v>
      </c>
      <c r="C11" s="267" t="s">
        <v>231</v>
      </c>
      <c r="D11" s="63" t="s">
        <v>433</v>
      </c>
      <c r="E11" s="156"/>
      <c r="F11" s="419"/>
      <c r="G11" s="419"/>
      <c r="H11" s="419"/>
      <c r="I11" s="419"/>
      <c r="J11" s="419"/>
      <c r="K11" s="419"/>
      <c r="L11" s="949">
        <f>SUM(F11:K11)</f>
        <v>0</v>
      </c>
      <c r="M11" s="419"/>
      <c r="N11" s="419"/>
      <c r="O11" s="419"/>
      <c r="P11" s="419"/>
      <c r="Q11" s="419"/>
      <c r="R11" s="419"/>
      <c r="S11" s="949"/>
      <c r="T11" s="422"/>
      <c r="U11" s="422">
        <v>7</v>
      </c>
      <c r="V11" s="422"/>
      <c r="W11" s="422"/>
      <c r="X11" s="422">
        <v>1</v>
      </c>
      <c r="Y11" s="965">
        <f>SUM(T11:X11)</f>
        <v>8</v>
      </c>
      <c r="Z11" s="122">
        <v>3</v>
      </c>
      <c r="AA11" s="122">
        <v>4</v>
      </c>
      <c r="AB11" s="122">
        <v>3</v>
      </c>
      <c r="AC11" s="122">
        <v>4</v>
      </c>
      <c r="AD11" s="1204">
        <f>SUM(Z11:AC11)</f>
        <v>14</v>
      </c>
      <c r="AE11" s="122">
        <v>4</v>
      </c>
      <c r="AF11" s="122">
        <v>4</v>
      </c>
      <c r="AG11" s="122">
        <v>3</v>
      </c>
      <c r="AH11" s="122">
        <v>4</v>
      </c>
      <c r="AI11" s="1204">
        <f>SUM(AE11:AH11)</f>
        <v>15</v>
      </c>
      <c r="AJ11" s="111"/>
      <c r="AK11" s="111"/>
      <c r="AL11" s="111"/>
      <c r="AM11" s="111"/>
      <c r="AN11" s="111"/>
      <c r="AO11" s="949">
        <f>SUM(AJ11:AN11)</f>
        <v>0</v>
      </c>
      <c r="AP11" s="419">
        <v>3</v>
      </c>
      <c r="AQ11" s="419">
        <v>6</v>
      </c>
      <c r="AR11" s="419">
        <v>6</v>
      </c>
      <c r="AS11" s="419">
        <v>5</v>
      </c>
      <c r="AT11" s="419">
        <v>3</v>
      </c>
      <c r="AU11" s="778">
        <f>SUM(AP11:AT11)</f>
        <v>23</v>
      </c>
      <c r="AV11" s="419">
        <v>3</v>
      </c>
      <c r="AW11" s="419">
        <v>5</v>
      </c>
      <c r="AX11" s="419">
        <v>5</v>
      </c>
      <c r="AY11" s="419">
        <v>5</v>
      </c>
      <c r="AZ11" s="419">
        <v>1</v>
      </c>
      <c r="BA11" s="778">
        <f>SUM(AV11:AZ11)</f>
        <v>19</v>
      </c>
      <c r="BB11" s="427"/>
      <c r="BC11" s="427"/>
      <c r="BD11" s="427"/>
      <c r="BE11" s="427"/>
      <c r="BF11" s="965"/>
      <c r="BG11" s="122">
        <v>2</v>
      </c>
      <c r="BH11" s="122">
        <v>7</v>
      </c>
      <c r="BI11" s="122">
        <v>6</v>
      </c>
      <c r="BJ11" s="1161">
        <f>SUM(BG11:BI11)</f>
        <v>15</v>
      </c>
      <c r="BK11" s="122">
        <v>2</v>
      </c>
      <c r="BL11" s="122">
        <v>7</v>
      </c>
      <c r="BM11" s="122">
        <v>6</v>
      </c>
      <c r="BN11" s="1161">
        <f>SUM(BK11:BM11)</f>
        <v>15</v>
      </c>
      <c r="BO11" s="1088">
        <f t="shared" si="2"/>
        <v>109</v>
      </c>
      <c r="BP11" s="1049">
        <v>5</v>
      </c>
    </row>
    <row r="12" spans="1:68" ht="21" customHeight="1" x14ac:dyDescent="0.4">
      <c r="A12" s="63" t="s">
        <v>535</v>
      </c>
      <c r="B12" s="81"/>
      <c r="C12" s="63" t="s">
        <v>536</v>
      </c>
      <c r="D12" s="267" t="s">
        <v>537</v>
      </c>
      <c r="E12" s="156"/>
      <c r="F12" s="419">
        <v>4</v>
      </c>
      <c r="G12" s="419"/>
      <c r="H12" s="419">
        <v>4</v>
      </c>
      <c r="I12" s="419">
        <v>6</v>
      </c>
      <c r="J12" s="419"/>
      <c r="K12" s="419"/>
      <c r="L12" s="949">
        <f>SUM(F12:K12)</f>
        <v>14</v>
      </c>
      <c r="M12" s="419">
        <v>5</v>
      </c>
      <c r="N12" s="419"/>
      <c r="O12" s="419">
        <v>8</v>
      </c>
      <c r="P12" s="419">
        <v>6</v>
      </c>
      <c r="Q12" s="419"/>
      <c r="R12" s="419"/>
      <c r="S12" s="949">
        <f>SUM(M12:R12)</f>
        <v>19</v>
      </c>
      <c r="T12" s="422"/>
      <c r="U12" s="422"/>
      <c r="V12" s="422"/>
      <c r="W12" s="422"/>
      <c r="X12" s="422"/>
      <c r="Y12" s="965"/>
      <c r="Z12" s="122"/>
      <c r="AA12" s="122">
        <v>5</v>
      </c>
      <c r="AB12" s="122">
        <v>4</v>
      </c>
      <c r="AC12" s="122">
        <v>3</v>
      </c>
      <c r="AD12" s="1204">
        <f>SUM(Z12:AC12)</f>
        <v>12</v>
      </c>
      <c r="AE12" s="122"/>
      <c r="AF12" s="122">
        <v>5</v>
      </c>
      <c r="AG12" s="122">
        <v>4</v>
      </c>
      <c r="AH12" s="122">
        <v>3</v>
      </c>
      <c r="AI12" s="1204">
        <f>SUM(AE12:AH12)</f>
        <v>12</v>
      </c>
      <c r="AJ12" s="111">
        <v>7</v>
      </c>
      <c r="AK12" s="111">
        <v>4</v>
      </c>
      <c r="AL12" s="111">
        <v>6</v>
      </c>
      <c r="AM12" s="111">
        <v>2</v>
      </c>
      <c r="AN12" s="111"/>
      <c r="AO12" s="949">
        <f>SUM(AJ12:AN12)</f>
        <v>19</v>
      </c>
      <c r="AP12" s="419">
        <v>4</v>
      </c>
      <c r="AQ12" s="419">
        <v>5</v>
      </c>
      <c r="AR12" s="419">
        <v>4</v>
      </c>
      <c r="AS12" s="419">
        <v>2</v>
      </c>
      <c r="AT12" s="419"/>
      <c r="AU12" s="778">
        <f>SUM(AP12:AT12)</f>
        <v>15</v>
      </c>
      <c r="AV12" s="419">
        <v>5</v>
      </c>
      <c r="AW12" s="419">
        <v>4</v>
      </c>
      <c r="AX12" s="419">
        <v>3</v>
      </c>
      <c r="AY12" s="419">
        <v>2</v>
      </c>
      <c r="AZ12" s="419"/>
      <c r="BA12" s="778">
        <f>SUM(AV12:AZ12)</f>
        <v>14</v>
      </c>
      <c r="BB12" s="427"/>
      <c r="BC12" s="427"/>
      <c r="BD12" s="427"/>
      <c r="BE12" s="427"/>
      <c r="BF12" s="965"/>
      <c r="BG12" s="122">
        <v>4</v>
      </c>
      <c r="BH12" s="122">
        <v>6</v>
      </c>
      <c r="BI12" s="122">
        <v>5</v>
      </c>
      <c r="BJ12" s="1210">
        <f>SUM(BG12:BI12)</f>
        <v>15</v>
      </c>
      <c r="BK12" s="122">
        <v>3</v>
      </c>
      <c r="BL12" s="122">
        <v>5</v>
      </c>
      <c r="BM12" s="122">
        <v>5</v>
      </c>
      <c r="BN12" s="1210">
        <f>SUM(BK12:BM12)</f>
        <v>13</v>
      </c>
      <c r="BO12" s="1088">
        <f t="shared" si="2"/>
        <v>133</v>
      </c>
      <c r="BP12" s="1049">
        <v>2</v>
      </c>
    </row>
    <row r="13" spans="1:68" ht="21" customHeight="1" x14ac:dyDescent="0.4">
      <c r="A13" s="51" t="s">
        <v>282</v>
      </c>
      <c r="B13" s="58">
        <v>2558</v>
      </c>
      <c r="C13" s="222" t="s">
        <v>283</v>
      </c>
      <c r="D13" s="51" t="s">
        <v>284</v>
      </c>
      <c r="E13" s="156"/>
      <c r="F13" s="419"/>
      <c r="G13" s="419"/>
      <c r="H13" s="419"/>
      <c r="I13" s="419"/>
      <c r="J13" s="419"/>
      <c r="K13" s="419"/>
      <c r="L13" s="949"/>
      <c r="M13" s="419"/>
      <c r="N13" s="419"/>
      <c r="O13" s="419"/>
      <c r="P13" s="419"/>
      <c r="Q13" s="419"/>
      <c r="R13" s="419"/>
      <c r="S13" s="949"/>
      <c r="T13" s="422"/>
      <c r="U13" s="422"/>
      <c r="V13" s="422"/>
      <c r="W13" s="422"/>
      <c r="X13" s="422"/>
      <c r="Y13" s="965"/>
      <c r="Z13" s="122"/>
      <c r="AA13" s="122"/>
      <c r="AB13" s="122"/>
      <c r="AC13" s="122"/>
      <c r="AD13" s="1204"/>
      <c r="AE13" s="122"/>
      <c r="AF13" s="122"/>
      <c r="AG13" s="122"/>
      <c r="AH13" s="122"/>
      <c r="AI13" s="1204"/>
      <c r="AJ13" s="111"/>
      <c r="AK13" s="111"/>
      <c r="AL13" s="111"/>
      <c r="AM13" s="111"/>
      <c r="AN13" s="111"/>
      <c r="AO13" s="949"/>
      <c r="AP13" s="419"/>
      <c r="AQ13" s="419"/>
      <c r="AR13" s="419"/>
      <c r="AS13" s="419"/>
      <c r="AT13" s="419"/>
      <c r="AU13" s="778"/>
      <c r="AV13" s="419"/>
      <c r="AW13" s="419"/>
      <c r="AX13" s="419"/>
      <c r="AY13" s="419"/>
      <c r="AZ13" s="419"/>
      <c r="BA13" s="778"/>
      <c r="BB13" s="427"/>
      <c r="BC13" s="427"/>
      <c r="BD13" s="427"/>
      <c r="BE13" s="427"/>
      <c r="BF13" s="965"/>
      <c r="BG13" s="122"/>
      <c r="BH13" s="122"/>
      <c r="BI13" s="122"/>
      <c r="BJ13" s="1210"/>
      <c r="BK13" s="122"/>
      <c r="BL13" s="122"/>
      <c r="BM13" s="122"/>
      <c r="BN13" s="1210"/>
      <c r="BO13" s="1088">
        <f t="shared" si="2"/>
        <v>0</v>
      </c>
      <c r="BP13" s="1049"/>
    </row>
    <row r="14" spans="1:68" ht="21" customHeight="1" x14ac:dyDescent="0.4">
      <c r="A14" s="51" t="s">
        <v>243</v>
      </c>
      <c r="B14" s="96">
        <v>3064</v>
      </c>
      <c r="C14" s="91" t="s">
        <v>203</v>
      </c>
      <c r="D14" s="51" t="s">
        <v>541</v>
      </c>
      <c r="E14" s="156"/>
      <c r="F14" s="419">
        <v>7</v>
      </c>
      <c r="G14" s="419">
        <v>5</v>
      </c>
      <c r="H14" s="419">
        <v>3</v>
      </c>
      <c r="I14" s="419">
        <v>7</v>
      </c>
      <c r="J14" s="419"/>
      <c r="K14" s="419"/>
      <c r="L14" s="949">
        <f>SUM(F14:K14)</f>
        <v>22</v>
      </c>
      <c r="M14" s="419">
        <v>7</v>
      </c>
      <c r="N14" s="419">
        <v>4</v>
      </c>
      <c r="O14" s="419">
        <v>5</v>
      </c>
      <c r="P14" s="419">
        <v>7</v>
      </c>
      <c r="Q14" s="419"/>
      <c r="R14" s="419"/>
      <c r="S14" s="949">
        <f>SUM(M14:R14)</f>
        <v>23</v>
      </c>
      <c r="T14" s="422">
        <v>8</v>
      </c>
      <c r="U14" s="422">
        <v>10</v>
      </c>
      <c r="V14" s="422">
        <v>5</v>
      </c>
      <c r="W14" s="422"/>
      <c r="X14" s="422"/>
      <c r="Y14" s="965">
        <f>SUM(T14:X14)</f>
        <v>23</v>
      </c>
      <c r="Z14" s="122"/>
      <c r="AA14" s="122"/>
      <c r="AB14" s="122"/>
      <c r="AC14" s="122"/>
      <c r="AD14" s="1204"/>
      <c r="AE14" s="122"/>
      <c r="AF14" s="122"/>
      <c r="AG14" s="122"/>
      <c r="AH14" s="122"/>
      <c r="AI14" s="1204"/>
      <c r="AJ14" s="111"/>
      <c r="AK14" s="111">
        <v>6</v>
      </c>
      <c r="AL14" s="111">
        <v>7</v>
      </c>
      <c r="AM14" s="111">
        <v>5</v>
      </c>
      <c r="AN14" s="111"/>
      <c r="AO14" s="949">
        <f>SUM(AJ14:AN14)</f>
        <v>18</v>
      </c>
      <c r="AP14" s="419"/>
      <c r="AQ14" s="419"/>
      <c r="AR14" s="419"/>
      <c r="AS14" s="419"/>
      <c r="AT14" s="419"/>
      <c r="AU14" s="778">
        <f>SUM(AP14:AT14)</f>
        <v>0</v>
      </c>
      <c r="AV14" s="419"/>
      <c r="AW14" s="419"/>
      <c r="AX14" s="419"/>
      <c r="AY14" s="419"/>
      <c r="AZ14" s="419"/>
      <c r="BA14" s="778">
        <f>SUM(AV14:AZ14)</f>
        <v>0</v>
      </c>
      <c r="BB14" s="427"/>
      <c r="BC14" s="427"/>
      <c r="BD14" s="427"/>
      <c r="BE14" s="427"/>
      <c r="BF14" s="965"/>
      <c r="BG14" s="122">
        <v>7</v>
      </c>
      <c r="BH14" s="122"/>
      <c r="BI14" s="122">
        <v>3</v>
      </c>
      <c r="BJ14" s="1210">
        <f>SUM(BG14:BI14)</f>
        <v>10</v>
      </c>
      <c r="BK14" s="122">
        <v>7</v>
      </c>
      <c r="BL14" s="122"/>
      <c r="BM14" s="122">
        <v>3</v>
      </c>
      <c r="BN14" s="1210">
        <f>SUM(BK14:BM14)</f>
        <v>10</v>
      </c>
      <c r="BO14" s="1088">
        <f t="shared" si="2"/>
        <v>106</v>
      </c>
      <c r="BP14" s="1049">
        <v>6</v>
      </c>
    </row>
    <row r="15" spans="1:68" ht="21" customHeight="1" x14ac:dyDescent="0.4">
      <c r="A15" s="51" t="s">
        <v>198</v>
      </c>
      <c r="B15" s="96">
        <v>2997</v>
      </c>
      <c r="C15" s="91" t="s">
        <v>199</v>
      </c>
      <c r="D15" s="71" t="s">
        <v>402</v>
      </c>
      <c r="E15" s="176"/>
      <c r="F15" s="419"/>
      <c r="G15" s="419"/>
      <c r="H15" s="419"/>
      <c r="I15" s="419"/>
      <c r="J15" s="419"/>
      <c r="K15" s="419"/>
      <c r="L15" s="949"/>
      <c r="M15" s="419"/>
      <c r="N15" s="419"/>
      <c r="O15" s="419"/>
      <c r="P15" s="419"/>
      <c r="Q15" s="419"/>
      <c r="R15" s="419"/>
      <c r="S15" s="949"/>
      <c r="T15" s="422"/>
      <c r="U15" s="422"/>
      <c r="V15" s="422"/>
      <c r="W15" s="422"/>
      <c r="X15" s="422"/>
      <c r="Y15" s="965"/>
      <c r="Z15" s="122"/>
      <c r="AA15" s="122"/>
      <c r="AB15" s="122"/>
      <c r="AC15" s="122"/>
      <c r="AD15" s="1204"/>
      <c r="AE15" s="122"/>
      <c r="AF15" s="122"/>
      <c r="AG15" s="122"/>
      <c r="AH15" s="122"/>
      <c r="AI15" s="1204"/>
      <c r="AJ15" s="111">
        <v>6</v>
      </c>
      <c r="AK15" s="111"/>
      <c r="AL15" s="111"/>
      <c r="AM15" s="111"/>
      <c r="AN15" s="111"/>
      <c r="AO15" s="949">
        <f>SUM(AJ15:AN15)</f>
        <v>6</v>
      </c>
      <c r="AP15" s="419"/>
      <c r="AQ15" s="419"/>
      <c r="AR15" s="419"/>
      <c r="AS15" s="419"/>
      <c r="AT15" s="419"/>
      <c r="AU15" s="778"/>
      <c r="AV15" s="419"/>
      <c r="AW15" s="419"/>
      <c r="AX15" s="419"/>
      <c r="AY15" s="419"/>
      <c r="AZ15" s="419"/>
      <c r="BA15" s="778"/>
      <c r="BB15" s="427"/>
      <c r="BC15" s="427"/>
      <c r="BD15" s="427"/>
      <c r="BE15" s="427"/>
      <c r="BF15" s="965"/>
      <c r="BG15" s="122"/>
      <c r="BH15" s="122"/>
      <c r="BI15" s="122"/>
      <c r="BJ15" s="1210"/>
      <c r="BK15" s="122"/>
      <c r="BL15" s="122"/>
      <c r="BM15" s="122"/>
      <c r="BN15" s="1210"/>
      <c r="BO15" s="1088">
        <f t="shared" si="2"/>
        <v>6</v>
      </c>
      <c r="BP15" s="1049"/>
    </row>
    <row r="16" spans="1:68" ht="21" customHeight="1" x14ac:dyDescent="0.4">
      <c r="A16" s="51" t="s">
        <v>230</v>
      </c>
      <c r="B16" s="58"/>
      <c r="C16" s="103" t="s">
        <v>231</v>
      </c>
      <c r="D16" s="103"/>
      <c r="E16" s="156"/>
      <c r="F16" s="419"/>
      <c r="G16" s="419"/>
      <c r="H16" s="419"/>
      <c r="I16" s="419"/>
      <c r="J16" s="419"/>
      <c r="K16" s="419"/>
      <c r="L16" s="949"/>
      <c r="M16" s="419"/>
      <c r="N16" s="419"/>
      <c r="O16" s="419"/>
      <c r="P16" s="419"/>
      <c r="Q16" s="419"/>
      <c r="R16" s="419"/>
      <c r="S16" s="949"/>
      <c r="T16" s="422"/>
      <c r="U16" s="422"/>
      <c r="V16" s="422"/>
      <c r="W16" s="422"/>
      <c r="X16" s="422"/>
      <c r="Y16" s="965"/>
      <c r="Z16" s="122"/>
      <c r="AA16" s="122"/>
      <c r="AB16" s="122"/>
      <c r="AC16" s="122"/>
      <c r="AD16" s="1204"/>
      <c r="AE16" s="122"/>
      <c r="AF16" s="122"/>
      <c r="AG16" s="122"/>
      <c r="AH16" s="122"/>
      <c r="AI16" s="1204"/>
      <c r="AJ16" s="111"/>
      <c r="AK16" s="111"/>
      <c r="AL16" s="111"/>
      <c r="AM16" s="111"/>
      <c r="AN16" s="111"/>
      <c r="AO16" s="949">
        <f>SUM(AK16:AN16)</f>
        <v>0</v>
      </c>
      <c r="AP16" s="419"/>
      <c r="AQ16" s="419"/>
      <c r="AR16" s="419"/>
      <c r="AS16" s="419"/>
      <c r="AT16" s="419"/>
      <c r="AU16" s="778">
        <f>SUM(AP16:AT16)</f>
        <v>0</v>
      </c>
      <c r="AV16" s="419"/>
      <c r="AW16" s="419"/>
      <c r="AX16" s="419"/>
      <c r="AY16" s="419"/>
      <c r="AZ16" s="419"/>
      <c r="BA16" s="778"/>
      <c r="BB16" s="427"/>
      <c r="BC16" s="427"/>
      <c r="BD16" s="427"/>
      <c r="BE16" s="427"/>
      <c r="BF16" s="965"/>
      <c r="BG16" s="122"/>
      <c r="BH16" s="122"/>
      <c r="BI16" s="122"/>
      <c r="BJ16" s="1210">
        <f>SUM(BG16:BI16)</f>
        <v>0</v>
      </c>
      <c r="BK16" s="122"/>
      <c r="BL16" s="122"/>
      <c r="BM16" s="122"/>
      <c r="BN16" s="1210">
        <f>SUM(BK16:BM16)</f>
        <v>0</v>
      </c>
      <c r="BO16" s="1088">
        <f t="shared" si="2"/>
        <v>0</v>
      </c>
      <c r="BP16" s="1049"/>
    </row>
    <row r="17" spans="1:69" ht="21" customHeight="1" x14ac:dyDescent="0.4">
      <c r="A17" s="51" t="s">
        <v>382</v>
      </c>
      <c r="B17" s="149">
        <v>4098</v>
      </c>
      <c r="C17" s="44" t="s">
        <v>457</v>
      </c>
      <c r="D17" s="656" t="s">
        <v>684</v>
      </c>
      <c r="E17" s="156"/>
      <c r="F17" s="419"/>
      <c r="G17" s="419"/>
      <c r="H17" s="419"/>
      <c r="I17" s="419"/>
      <c r="J17" s="419"/>
      <c r="K17" s="419"/>
      <c r="L17" s="949"/>
      <c r="M17" s="419"/>
      <c r="N17" s="419"/>
      <c r="O17" s="419"/>
      <c r="P17" s="419"/>
      <c r="Q17" s="419"/>
      <c r="R17" s="419"/>
      <c r="S17" s="949"/>
      <c r="T17" s="422"/>
      <c r="U17" s="422"/>
      <c r="V17" s="422"/>
      <c r="W17" s="422"/>
      <c r="X17" s="422"/>
      <c r="Y17" s="965">
        <f>SUM(T17:X17)</f>
        <v>0</v>
      </c>
      <c r="Z17" s="122">
        <v>4</v>
      </c>
      <c r="AA17" s="122"/>
      <c r="AB17" s="122"/>
      <c r="AC17" s="122"/>
      <c r="AD17" s="1204">
        <f>SUM(Z17:AC17)</f>
        <v>4</v>
      </c>
      <c r="AE17" s="122">
        <v>3</v>
      </c>
      <c r="AF17" s="122"/>
      <c r="AG17" s="122"/>
      <c r="AH17" s="122"/>
      <c r="AI17" s="1204">
        <f>SUM(AE17:AH17)</f>
        <v>3</v>
      </c>
      <c r="AJ17" s="111"/>
      <c r="AK17" s="111"/>
      <c r="AL17" s="111"/>
      <c r="AM17" s="111"/>
      <c r="AN17" s="111"/>
      <c r="AO17" s="949"/>
      <c r="AP17" s="419"/>
      <c r="AQ17" s="419"/>
      <c r="AR17" s="419"/>
      <c r="AS17" s="419"/>
      <c r="AT17" s="419"/>
      <c r="AU17" s="778"/>
      <c r="AV17" s="419"/>
      <c r="AW17" s="419"/>
      <c r="AX17" s="419"/>
      <c r="AY17" s="419"/>
      <c r="AZ17" s="419"/>
      <c r="BA17" s="778"/>
      <c r="BB17" s="427"/>
      <c r="BC17" s="427"/>
      <c r="BD17" s="427"/>
      <c r="BE17" s="427"/>
      <c r="BF17" s="965"/>
      <c r="BG17" s="122"/>
      <c r="BH17" s="122"/>
      <c r="BI17" s="122"/>
      <c r="BJ17" s="1210">
        <f>SUM(BG17:BI17)</f>
        <v>0</v>
      </c>
      <c r="BK17" s="122"/>
      <c r="BL17" s="122"/>
      <c r="BM17" s="122"/>
      <c r="BN17" s="1210">
        <f>SUM(BK17:BM17)</f>
        <v>0</v>
      </c>
      <c r="BO17" s="1088">
        <f t="shared" si="2"/>
        <v>7</v>
      </c>
      <c r="BP17" s="1049"/>
    </row>
    <row r="18" spans="1:69" ht="21" customHeight="1" x14ac:dyDescent="0.4">
      <c r="A18" s="51" t="s">
        <v>419</v>
      </c>
      <c r="B18" s="58">
        <v>2996</v>
      </c>
      <c r="C18" s="51" t="s">
        <v>99</v>
      </c>
      <c r="D18" s="71" t="s">
        <v>218</v>
      </c>
      <c r="E18" s="176"/>
      <c r="F18" s="419"/>
      <c r="G18" s="419"/>
      <c r="H18" s="419"/>
      <c r="I18" s="419"/>
      <c r="J18" s="419"/>
      <c r="K18" s="419"/>
      <c r="L18" s="949">
        <f>SUM(F18:K18)</f>
        <v>0</v>
      </c>
      <c r="M18" s="419"/>
      <c r="N18" s="419"/>
      <c r="O18" s="419"/>
      <c r="P18" s="419"/>
      <c r="Q18" s="419"/>
      <c r="R18" s="419"/>
      <c r="S18" s="949"/>
      <c r="T18" s="422"/>
      <c r="U18" s="422"/>
      <c r="V18" s="422"/>
      <c r="W18" s="422"/>
      <c r="X18" s="422">
        <v>8</v>
      </c>
      <c r="Y18" s="965">
        <f>SUM(T18:X18)</f>
        <v>8</v>
      </c>
      <c r="Z18" s="122"/>
      <c r="AA18" s="122"/>
      <c r="AB18" s="122"/>
      <c r="AC18" s="122"/>
      <c r="AD18" s="1204"/>
      <c r="AE18" s="122"/>
      <c r="AF18" s="122"/>
      <c r="AG18" s="122"/>
      <c r="AH18" s="122"/>
      <c r="AI18" s="1204"/>
      <c r="AJ18" s="111"/>
      <c r="AK18" s="111"/>
      <c r="AL18" s="111"/>
      <c r="AM18" s="111"/>
      <c r="AN18" s="111"/>
      <c r="AO18" s="949"/>
      <c r="AP18" s="419"/>
      <c r="AQ18" s="419"/>
      <c r="AR18" s="419"/>
      <c r="AS18" s="419"/>
      <c r="AT18" s="419"/>
      <c r="AU18" s="778"/>
      <c r="AV18" s="419"/>
      <c r="AW18" s="419"/>
      <c r="AX18" s="419"/>
      <c r="AY18" s="419"/>
      <c r="AZ18" s="419"/>
      <c r="BA18" s="778"/>
      <c r="BB18" s="427"/>
      <c r="BC18" s="427"/>
      <c r="BD18" s="427"/>
      <c r="BE18" s="427"/>
      <c r="BF18" s="1243"/>
      <c r="BG18" s="122"/>
      <c r="BH18" s="122"/>
      <c r="BI18" s="122"/>
      <c r="BJ18" s="1242"/>
      <c r="BK18" s="122"/>
      <c r="BL18" s="122"/>
      <c r="BM18" s="122"/>
      <c r="BN18" s="1242"/>
      <c r="BO18" s="1088">
        <f t="shared" si="2"/>
        <v>8</v>
      </c>
      <c r="BP18" s="1049"/>
    </row>
    <row r="19" spans="1:69" ht="21" customHeight="1" x14ac:dyDescent="0.4">
      <c r="A19" s="51" t="s">
        <v>323</v>
      </c>
      <c r="B19" s="96">
        <v>2948</v>
      </c>
      <c r="C19" s="91" t="s">
        <v>324</v>
      </c>
      <c r="D19" s="104" t="s">
        <v>380</v>
      </c>
      <c r="E19" s="157"/>
      <c r="F19" s="507"/>
      <c r="G19" s="507"/>
      <c r="H19" s="507"/>
      <c r="I19" s="507"/>
      <c r="J19" s="419"/>
      <c r="K19" s="419">
        <v>5</v>
      </c>
      <c r="L19" s="905">
        <f>SUM(F19:K19)</f>
        <v>5</v>
      </c>
      <c r="M19" s="419"/>
      <c r="N19" s="419"/>
      <c r="O19" s="419"/>
      <c r="P19" s="419"/>
      <c r="Q19" s="419"/>
      <c r="R19" s="419">
        <v>0.5</v>
      </c>
      <c r="S19" s="949">
        <f>SUM(M19:R19)</f>
        <v>0.5</v>
      </c>
      <c r="T19" s="422"/>
      <c r="U19" s="422"/>
      <c r="V19" s="422"/>
      <c r="W19" s="422"/>
      <c r="X19" s="422"/>
      <c r="Y19" s="965"/>
      <c r="Z19" s="122">
        <v>2</v>
      </c>
      <c r="AA19" s="122"/>
      <c r="AB19" s="122"/>
      <c r="AC19" s="122"/>
      <c r="AD19" s="1204"/>
      <c r="AE19" s="122">
        <v>2</v>
      </c>
      <c r="AF19" s="122"/>
      <c r="AG19" s="122"/>
      <c r="AH19" s="122"/>
      <c r="AI19" s="1204"/>
      <c r="AJ19" s="111"/>
      <c r="AK19" s="111"/>
      <c r="AL19" s="111"/>
      <c r="AM19" s="111"/>
      <c r="AN19" s="111"/>
      <c r="AO19" s="949"/>
      <c r="AP19" s="419"/>
      <c r="AQ19" s="419"/>
      <c r="AR19" s="419"/>
      <c r="AS19" s="419"/>
      <c r="AT19" s="419"/>
      <c r="AU19" s="778">
        <f>SUM(AP19:AT19)</f>
        <v>0</v>
      </c>
      <c r="AV19" s="419"/>
      <c r="AW19" s="419"/>
      <c r="AX19" s="419"/>
      <c r="AY19" s="419"/>
      <c r="AZ19" s="419"/>
      <c r="BA19" s="778"/>
      <c r="BB19" s="427"/>
      <c r="BC19" s="427"/>
      <c r="BD19" s="427"/>
      <c r="BE19" s="427"/>
      <c r="BF19" s="1243"/>
      <c r="BG19" s="122"/>
      <c r="BH19" s="122"/>
      <c r="BI19" s="122"/>
      <c r="BJ19" s="1210">
        <f>SUM(BG19:BI19)</f>
        <v>0</v>
      </c>
      <c r="BK19" s="122"/>
      <c r="BL19" s="122"/>
      <c r="BM19" s="122"/>
      <c r="BN19" s="1210">
        <f>SUM(BK19:BM19)</f>
        <v>0</v>
      </c>
      <c r="BO19" s="1088">
        <f t="shared" si="2"/>
        <v>5.5</v>
      </c>
      <c r="BP19" s="1049"/>
    </row>
    <row r="20" spans="1:69" ht="21" customHeight="1" x14ac:dyDescent="0.4">
      <c r="A20" s="51" t="s">
        <v>550</v>
      </c>
      <c r="B20" s="96">
        <v>4129</v>
      </c>
      <c r="C20" s="91" t="s">
        <v>551</v>
      </c>
      <c r="D20" s="91" t="s">
        <v>552</v>
      </c>
      <c r="E20" s="155"/>
      <c r="F20" s="507">
        <v>3</v>
      </c>
      <c r="G20" s="507">
        <v>2</v>
      </c>
      <c r="H20" s="507">
        <v>0.5</v>
      </c>
      <c r="I20" s="507">
        <v>0.5</v>
      </c>
      <c r="J20" s="419"/>
      <c r="K20" s="419"/>
      <c r="L20" s="905">
        <f>SUM(F20:K20)</f>
        <v>6</v>
      </c>
      <c r="M20" s="419">
        <v>3</v>
      </c>
      <c r="N20" s="419">
        <v>5</v>
      </c>
      <c r="O20" s="419">
        <v>0.5</v>
      </c>
      <c r="P20" s="419">
        <v>0.5</v>
      </c>
      <c r="Q20" s="419"/>
      <c r="R20" s="419"/>
      <c r="S20" s="949">
        <f>SUM(M20:R20)</f>
        <v>9</v>
      </c>
      <c r="T20" s="422"/>
      <c r="U20" s="422">
        <v>5</v>
      </c>
      <c r="V20" s="422"/>
      <c r="W20" s="422"/>
      <c r="X20" s="422">
        <v>5</v>
      </c>
      <c r="Y20" s="965">
        <f>SUM(T20:X20)</f>
        <v>10</v>
      </c>
      <c r="Z20" s="122">
        <v>5</v>
      </c>
      <c r="AA20" s="122">
        <v>2</v>
      </c>
      <c r="AB20" s="122">
        <v>2</v>
      </c>
      <c r="AC20" s="122">
        <v>3</v>
      </c>
      <c r="AD20" s="1204">
        <f>SUM(Z20:AC20)</f>
        <v>12</v>
      </c>
      <c r="AE20" s="122">
        <v>5</v>
      </c>
      <c r="AF20" s="122">
        <v>3</v>
      </c>
      <c r="AG20" s="122">
        <v>1</v>
      </c>
      <c r="AH20" s="122">
        <v>3</v>
      </c>
      <c r="AI20" s="1204">
        <f>SUM(AE20:AH20)</f>
        <v>12</v>
      </c>
      <c r="AJ20" s="111">
        <v>3</v>
      </c>
      <c r="AK20" s="111">
        <v>3</v>
      </c>
      <c r="AL20" s="111">
        <v>5</v>
      </c>
      <c r="AM20" s="111">
        <v>7</v>
      </c>
      <c r="AN20" s="111">
        <v>3</v>
      </c>
      <c r="AO20" s="949">
        <f>SUM(AJ20:AN20)</f>
        <v>21</v>
      </c>
      <c r="AP20" s="419">
        <v>6</v>
      </c>
      <c r="AQ20" s="419">
        <v>7</v>
      </c>
      <c r="AR20" s="419">
        <v>3</v>
      </c>
      <c r="AS20" s="419">
        <v>6</v>
      </c>
      <c r="AT20" s="419">
        <v>4</v>
      </c>
      <c r="AU20" s="778">
        <f>SUM(AP20:AT20)</f>
        <v>26</v>
      </c>
      <c r="AV20" s="419">
        <v>6</v>
      </c>
      <c r="AW20" s="419">
        <v>6</v>
      </c>
      <c r="AX20" s="419">
        <v>4</v>
      </c>
      <c r="AY20" s="419">
        <v>6</v>
      </c>
      <c r="AZ20" s="419">
        <v>5</v>
      </c>
      <c r="BA20" s="778">
        <f>SUM(AV20:AZ20)</f>
        <v>27</v>
      </c>
      <c r="BB20" s="427"/>
      <c r="BC20" s="427"/>
      <c r="BD20" s="427"/>
      <c r="BE20" s="427"/>
      <c r="BF20" s="1243"/>
      <c r="BG20" s="122"/>
      <c r="BH20" s="122"/>
      <c r="BI20" s="122"/>
      <c r="BJ20" s="1242"/>
      <c r="BK20" s="122"/>
      <c r="BL20" s="122"/>
      <c r="BM20" s="122"/>
      <c r="BN20" s="1242"/>
      <c r="BO20" s="1088">
        <f t="shared" si="2"/>
        <v>123</v>
      </c>
      <c r="BP20" s="1049">
        <v>3</v>
      </c>
    </row>
    <row r="21" spans="1:69" ht="21" customHeight="1" x14ac:dyDescent="0.4">
      <c r="A21" s="51" t="s">
        <v>606</v>
      </c>
      <c r="B21" s="96">
        <v>3138</v>
      </c>
      <c r="C21" s="71" t="s">
        <v>607</v>
      </c>
      <c r="D21" s="91" t="s">
        <v>608</v>
      </c>
      <c r="E21" s="157"/>
      <c r="F21" s="507"/>
      <c r="G21" s="507"/>
      <c r="H21" s="507"/>
      <c r="I21" s="507"/>
      <c r="J21" s="419"/>
      <c r="K21" s="419"/>
      <c r="L21" s="905"/>
      <c r="M21" s="419"/>
      <c r="N21" s="419"/>
      <c r="O21" s="419"/>
      <c r="P21" s="419"/>
      <c r="Q21" s="419"/>
      <c r="R21" s="419"/>
      <c r="S21" s="949"/>
      <c r="T21" s="422"/>
      <c r="U21" s="422"/>
      <c r="V21" s="422"/>
      <c r="W21" s="422"/>
      <c r="X21" s="422"/>
      <c r="Y21" s="965"/>
      <c r="Z21" s="122"/>
      <c r="AA21" s="122"/>
      <c r="AB21" s="122"/>
      <c r="AC21" s="122"/>
      <c r="AD21" s="1204"/>
      <c r="AE21" s="122"/>
      <c r="AF21" s="122"/>
      <c r="AG21" s="122"/>
      <c r="AH21" s="122"/>
      <c r="AI21" s="1204"/>
      <c r="AJ21" s="111"/>
      <c r="AK21" s="111"/>
      <c r="AL21" s="111"/>
      <c r="AM21" s="111"/>
      <c r="AN21" s="111"/>
      <c r="AO21" s="949"/>
      <c r="AP21" s="419"/>
      <c r="AQ21" s="419"/>
      <c r="AR21" s="419"/>
      <c r="AS21" s="419"/>
      <c r="AT21" s="419"/>
      <c r="AU21" s="778"/>
      <c r="AV21" s="419"/>
      <c r="AW21" s="419"/>
      <c r="AX21" s="419"/>
      <c r="AY21" s="419"/>
      <c r="AZ21" s="419"/>
      <c r="BA21" s="778"/>
      <c r="BB21" s="427"/>
      <c r="BC21" s="427"/>
      <c r="BD21" s="427"/>
      <c r="BE21" s="427"/>
      <c r="BF21" s="1243"/>
      <c r="BG21" s="122"/>
      <c r="BH21" s="122"/>
      <c r="BI21" s="122"/>
      <c r="BJ21" s="1210">
        <f>SUM(BG21:BI21)</f>
        <v>0</v>
      </c>
      <c r="BK21" s="122"/>
      <c r="BL21" s="122"/>
      <c r="BM21" s="122"/>
      <c r="BN21" s="1210">
        <f>SUM(BK21:BM21)</f>
        <v>0</v>
      </c>
      <c r="BO21" s="1088">
        <f t="shared" si="2"/>
        <v>0</v>
      </c>
      <c r="BP21" s="1049"/>
    </row>
    <row r="22" spans="1:69" ht="21" customHeight="1" x14ac:dyDescent="0.4">
      <c r="A22" s="51" t="s">
        <v>538</v>
      </c>
      <c r="B22" s="96">
        <v>2970</v>
      </c>
      <c r="C22" s="91" t="s">
        <v>539</v>
      </c>
      <c r="D22" s="91" t="s">
        <v>540</v>
      </c>
      <c r="E22" s="157"/>
      <c r="F22" s="507"/>
      <c r="G22" s="507"/>
      <c r="H22" s="507"/>
      <c r="I22" s="507"/>
      <c r="J22" s="419"/>
      <c r="K22" s="419"/>
      <c r="L22" s="949">
        <f>SUM(F22:K22)</f>
        <v>0</v>
      </c>
      <c r="M22" s="419"/>
      <c r="N22" s="419"/>
      <c r="O22" s="419"/>
      <c r="P22" s="419"/>
      <c r="Q22" s="419"/>
      <c r="R22" s="419"/>
      <c r="S22" s="949"/>
      <c r="T22" s="422"/>
      <c r="U22" s="422"/>
      <c r="V22" s="422"/>
      <c r="W22" s="422"/>
      <c r="X22" s="422"/>
      <c r="Y22" s="965"/>
      <c r="Z22" s="122"/>
      <c r="AA22" s="122"/>
      <c r="AB22" s="122"/>
      <c r="AC22" s="122"/>
      <c r="AD22" s="1204"/>
      <c r="AE22" s="122"/>
      <c r="AF22" s="122"/>
      <c r="AG22" s="122"/>
      <c r="AH22" s="122"/>
      <c r="AI22" s="1204"/>
      <c r="AJ22" s="111"/>
      <c r="AK22" s="111"/>
      <c r="AL22" s="111"/>
      <c r="AM22" s="111"/>
      <c r="AN22" s="111"/>
      <c r="AO22" s="949"/>
      <c r="AP22" s="419"/>
      <c r="AQ22" s="419"/>
      <c r="AR22" s="419"/>
      <c r="AS22" s="419"/>
      <c r="AT22" s="419"/>
      <c r="AU22" s="778"/>
      <c r="AV22" s="419"/>
      <c r="AW22" s="419"/>
      <c r="AX22" s="419"/>
      <c r="AY22" s="419"/>
      <c r="AZ22" s="419"/>
      <c r="BA22" s="778"/>
      <c r="BB22" s="427"/>
      <c r="BC22" s="427"/>
      <c r="BD22" s="427"/>
      <c r="BE22" s="427"/>
      <c r="BF22" s="1243"/>
      <c r="BG22" s="122"/>
      <c r="BH22" s="122"/>
      <c r="BI22" s="122"/>
      <c r="BJ22" s="1242"/>
      <c r="BK22" s="122"/>
      <c r="BL22" s="122"/>
      <c r="BM22" s="122"/>
      <c r="BN22" s="1242"/>
      <c r="BO22" s="1088">
        <f t="shared" si="2"/>
        <v>0</v>
      </c>
      <c r="BP22" s="1049"/>
    </row>
    <row r="23" spans="1:69" ht="21" customHeight="1" x14ac:dyDescent="0.4">
      <c r="A23" s="51" t="s">
        <v>542</v>
      </c>
      <c r="B23" s="96">
        <v>4093</v>
      </c>
      <c r="C23" s="91" t="s">
        <v>99</v>
      </c>
      <c r="D23" s="91" t="s">
        <v>218</v>
      </c>
      <c r="E23" s="157"/>
      <c r="F23" s="507"/>
      <c r="G23" s="507"/>
      <c r="H23" s="507"/>
      <c r="I23" s="507"/>
      <c r="J23" s="419"/>
      <c r="K23" s="419"/>
      <c r="L23" s="949">
        <f>SUM(F23:K23)</f>
        <v>0</v>
      </c>
      <c r="M23" s="419"/>
      <c r="N23" s="419"/>
      <c r="O23" s="419"/>
      <c r="P23" s="419"/>
      <c r="Q23" s="419"/>
      <c r="R23" s="419"/>
      <c r="S23" s="949"/>
      <c r="T23" s="422"/>
      <c r="U23" s="422"/>
      <c r="V23" s="422"/>
      <c r="W23" s="422"/>
      <c r="X23" s="422">
        <v>7</v>
      </c>
      <c r="Y23" s="965">
        <f>SUM(T23:X23)</f>
        <v>7</v>
      </c>
      <c r="Z23" s="122"/>
      <c r="AA23" s="122"/>
      <c r="AB23" s="122"/>
      <c r="AC23" s="122"/>
      <c r="AD23" s="1204"/>
      <c r="AE23" s="122"/>
      <c r="AF23" s="122"/>
      <c r="AG23" s="122"/>
      <c r="AH23" s="122"/>
      <c r="AI23" s="1204"/>
      <c r="AJ23" s="111"/>
      <c r="AK23" s="111"/>
      <c r="AL23" s="111"/>
      <c r="AM23" s="111"/>
      <c r="AN23" s="111"/>
      <c r="AO23" s="949">
        <f>SUM(AJ23:AN23)</f>
        <v>0</v>
      </c>
      <c r="AP23" s="419"/>
      <c r="AQ23" s="419"/>
      <c r="AR23" s="419"/>
      <c r="AS23" s="419"/>
      <c r="AT23" s="419"/>
      <c r="AU23" s="778"/>
      <c r="AV23" s="419"/>
      <c r="AW23" s="419"/>
      <c r="AX23" s="419"/>
      <c r="AY23" s="419"/>
      <c r="AZ23" s="419"/>
      <c r="BA23" s="778"/>
      <c r="BB23" s="427"/>
      <c r="BC23" s="427"/>
      <c r="BD23" s="427"/>
      <c r="BE23" s="427"/>
      <c r="BF23" s="1243"/>
      <c r="BG23" s="122"/>
      <c r="BH23" s="122"/>
      <c r="BI23" s="122"/>
      <c r="BJ23" s="1242"/>
      <c r="BK23" s="122"/>
      <c r="BL23" s="122"/>
      <c r="BM23" s="122"/>
      <c r="BN23" s="1242"/>
      <c r="BO23" s="1088">
        <f t="shared" si="2"/>
        <v>7</v>
      </c>
      <c r="BP23" s="1049"/>
    </row>
    <row r="24" spans="1:69" ht="21" customHeight="1" x14ac:dyDescent="0.4">
      <c r="A24" s="71" t="s">
        <v>584</v>
      </c>
      <c r="B24" s="149">
        <v>3166</v>
      </c>
      <c r="C24" s="104" t="s">
        <v>583</v>
      </c>
      <c r="D24" s="104" t="s">
        <v>628</v>
      </c>
      <c r="E24" s="157"/>
      <c r="F24" s="507"/>
      <c r="G24" s="507"/>
      <c r="H24" s="507">
        <v>7</v>
      </c>
      <c r="I24" s="507">
        <v>2</v>
      </c>
      <c r="J24" s="419"/>
      <c r="K24" s="419"/>
      <c r="L24" s="905">
        <f>SUM(F24:K24)</f>
        <v>9</v>
      </c>
      <c r="M24" s="419"/>
      <c r="N24" s="419"/>
      <c r="O24" s="419">
        <v>2</v>
      </c>
      <c r="P24" s="419">
        <v>2</v>
      </c>
      <c r="Q24" s="419"/>
      <c r="R24" s="419"/>
      <c r="S24" s="949">
        <f>SUM(M24:R24)</f>
        <v>4</v>
      </c>
      <c r="T24" s="422"/>
      <c r="U24" s="422"/>
      <c r="V24" s="422"/>
      <c r="W24" s="422"/>
      <c r="X24" s="422"/>
      <c r="Y24" s="965"/>
      <c r="Z24" s="122"/>
      <c r="AA24" s="122"/>
      <c r="AB24" s="122"/>
      <c r="AC24" s="122"/>
      <c r="AD24" s="1204"/>
      <c r="AE24" s="122"/>
      <c r="AF24" s="122"/>
      <c r="AG24" s="122"/>
      <c r="AH24" s="122"/>
      <c r="AI24" s="1204"/>
      <c r="AJ24" s="111"/>
      <c r="AK24" s="111"/>
      <c r="AL24" s="111"/>
      <c r="AM24" s="111"/>
      <c r="AN24" s="111"/>
      <c r="AO24" s="949"/>
      <c r="AP24" s="419"/>
      <c r="AQ24" s="419"/>
      <c r="AR24" s="419"/>
      <c r="AS24" s="419"/>
      <c r="AT24" s="419"/>
      <c r="AU24" s="778">
        <f>SUM(AP24:AT24)</f>
        <v>0</v>
      </c>
      <c r="AV24" s="419"/>
      <c r="AW24" s="419"/>
      <c r="AX24" s="419"/>
      <c r="AY24" s="419"/>
      <c r="AZ24" s="419"/>
      <c r="BA24" s="778">
        <f>SUM(AV24:AZ24)</f>
        <v>0</v>
      </c>
      <c r="BB24" s="427"/>
      <c r="BC24" s="427"/>
      <c r="BD24" s="427"/>
      <c r="BE24" s="427"/>
      <c r="BF24" s="1243"/>
      <c r="BG24" s="122"/>
      <c r="BH24" s="122"/>
      <c r="BI24" s="122">
        <v>4</v>
      </c>
      <c r="BJ24" s="1210">
        <f>SUM(BG24:BI24)</f>
        <v>4</v>
      </c>
      <c r="BK24" s="122"/>
      <c r="BL24" s="122"/>
      <c r="BM24" s="122">
        <v>4</v>
      </c>
      <c r="BN24" s="1210">
        <v>0</v>
      </c>
      <c r="BO24" s="1088">
        <f t="shared" si="2"/>
        <v>17</v>
      </c>
      <c r="BP24" s="1049"/>
    </row>
    <row r="25" spans="1:69" ht="21" customHeight="1" x14ac:dyDescent="0.4">
      <c r="A25" s="71" t="s">
        <v>596</v>
      </c>
      <c r="B25" s="96">
        <v>3159</v>
      </c>
      <c r="C25" s="71" t="s">
        <v>597</v>
      </c>
      <c r="D25" s="104" t="s">
        <v>600</v>
      </c>
      <c r="E25" s="155"/>
      <c r="F25" s="507"/>
      <c r="G25" s="507"/>
      <c r="H25" s="507"/>
      <c r="I25" s="507"/>
      <c r="J25" s="419"/>
      <c r="K25" s="419"/>
      <c r="L25" s="905"/>
      <c r="M25" s="419"/>
      <c r="N25" s="419"/>
      <c r="O25" s="419"/>
      <c r="P25" s="419"/>
      <c r="Q25" s="419"/>
      <c r="R25" s="419"/>
      <c r="S25" s="949"/>
      <c r="T25" s="422">
        <v>10</v>
      </c>
      <c r="U25" s="422">
        <v>4</v>
      </c>
      <c r="V25" s="422">
        <v>7</v>
      </c>
      <c r="W25" s="422"/>
      <c r="X25" s="422">
        <v>3</v>
      </c>
      <c r="Y25" s="965">
        <f>SUM(T25:X25)</f>
        <v>24</v>
      </c>
      <c r="Z25" s="122">
        <v>6</v>
      </c>
      <c r="AA25" s="122">
        <v>6</v>
      </c>
      <c r="AB25" s="122">
        <v>5</v>
      </c>
      <c r="AC25" s="122">
        <v>5</v>
      </c>
      <c r="AD25" s="1204">
        <f>SUM(Z25:AC25)</f>
        <v>22</v>
      </c>
      <c r="AE25" s="122">
        <v>7</v>
      </c>
      <c r="AF25" s="122">
        <v>7</v>
      </c>
      <c r="AG25" s="122">
        <v>5</v>
      </c>
      <c r="AH25" s="122">
        <v>5</v>
      </c>
      <c r="AI25" s="734">
        <f>SUM(AE25:AH25)</f>
        <v>24</v>
      </c>
      <c r="AJ25" s="111"/>
      <c r="AK25" s="111"/>
      <c r="AL25" s="111"/>
      <c r="AM25" s="111"/>
      <c r="AN25" s="111"/>
      <c r="AO25" s="949"/>
      <c r="AP25" s="419"/>
      <c r="AQ25" s="419"/>
      <c r="AR25" s="419">
        <v>7</v>
      </c>
      <c r="AS25" s="419"/>
      <c r="AT25" s="419"/>
      <c r="AU25" s="778">
        <f>SUM(AP25:AT25)</f>
        <v>7</v>
      </c>
      <c r="AV25" s="419"/>
      <c r="AW25" s="419"/>
      <c r="AX25" s="419">
        <v>7</v>
      </c>
      <c r="AY25" s="419"/>
      <c r="AZ25" s="419"/>
      <c r="BA25" s="778">
        <f>SUM(AV25:AZ25)</f>
        <v>7</v>
      </c>
      <c r="BB25" s="427"/>
      <c r="BC25" s="427"/>
      <c r="BD25" s="427"/>
      <c r="BE25" s="427"/>
      <c r="BF25" s="1243"/>
      <c r="BG25" s="122">
        <v>6</v>
      </c>
      <c r="BH25" s="122">
        <v>4</v>
      </c>
      <c r="BI25" s="122">
        <v>7</v>
      </c>
      <c r="BJ25" s="1210">
        <f>SUM(BG25:BI25)</f>
        <v>17</v>
      </c>
      <c r="BK25" s="122">
        <v>6</v>
      </c>
      <c r="BL25" s="122">
        <v>4</v>
      </c>
      <c r="BM25" s="122">
        <v>7</v>
      </c>
      <c r="BN25" s="1210">
        <f>SUM(BK25:BM25)</f>
        <v>17</v>
      </c>
      <c r="BO25" s="1088">
        <f t="shared" si="2"/>
        <v>118</v>
      </c>
      <c r="BP25" s="1049">
        <v>4</v>
      </c>
    </row>
    <row r="26" spans="1:69" ht="21" customHeight="1" x14ac:dyDescent="0.4">
      <c r="A26" s="51" t="s">
        <v>543</v>
      </c>
      <c r="B26" s="96">
        <v>4043</v>
      </c>
      <c r="C26" s="91" t="s">
        <v>313</v>
      </c>
      <c r="D26" s="91" t="s">
        <v>544</v>
      </c>
      <c r="E26" s="157"/>
      <c r="F26" s="507">
        <v>2</v>
      </c>
      <c r="G26" s="507">
        <v>3</v>
      </c>
      <c r="H26" s="507">
        <v>2</v>
      </c>
      <c r="I26" s="507">
        <v>4</v>
      </c>
      <c r="J26" s="419"/>
      <c r="K26" s="419"/>
      <c r="L26" s="949">
        <f>SUM(F26:K26)</f>
        <v>11</v>
      </c>
      <c r="M26" s="419">
        <v>2</v>
      </c>
      <c r="N26" s="419">
        <v>2</v>
      </c>
      <c r="O26" s="419">
        <v>3</v>
      </c>
      <c r="P26" s="419">
        <v>4</v>
      </c>
      <c r="Q26" s="419"/>
      <c r="R26" s="419"/>
      <c r="S26" s="949">
        <f>SUM(M26:R26)</f>
        <v>11</v>
      </c>
      <c r="T26" s="422"/>
      <c r="U26" s="422"/>
      <c r="V26" s="422"/>
      <c r="W26" s="422"/>
      <c r="X26" s="422"/>
      <c r="Y26" s="965"/>
      <c r="Z26" s="122"/>
      <c r="AA26" s="122"/>
      <c r="AB26" s="122"/>
      <c r="AC26" s="122"/>
      <c r="AD26" s="1204"/>
      <c r="AE26" s="122"/>
      <c r="AF26" s="122"/>
      <c r="AG26" s="122"/>
      <c r="AH26" s="122"/>
      <c r="AI26" s="1204"/>
      <c r="AJ26" s="111">
        <v>2</v>
      </c>
      <c r="AK26" s="111">
        <v>2</v>
      </c>
      <c r="AL26" s="111">
        <v>2</v>
      </c>
      <c r="AM26" s="111">
        <v>0.5</v>
      </c>
      <c r="AN26" s="111"/>
      <c r="AO26" s="949">
        <f>SUM(AJ26:AN26)</f>
        <v>6.5</v>
      </c>
      <c r="AP26" s="419"/>
      <c r="AQ26" s="419">
        <v>3</v>
      </c>
      <c r="AR26" s="419">
        <v>1</v>
      </c>
      <c r="AS26" s="419">
        <v>7</v>
      </c>
      <c r="AT26" s="419"/>
      <c r="AU26" s="778">
        <f>SUM(AP26:AT26)</f>
        <v>11</v>
      </c>
      <c r="AV26" s="419"/>
      <c r="AW26" s="419">
        <v>2</v>
      </c>
      <c r="AX26" s="419">
        <v>1</v>
      </c>
      <c r="AY26" s="419">
        <v>7</v>
      </c>
      <c r="AZ26" s="419"/>
      <c r="BA26" s="778">
        <f>SUM(AV26:AZ26)</f>
        <v>10</v>
      </c>
      <c r="BB26" s="427"/>
      <c r="BC26" s="427"/>
      <c r="BD26" s="427"/>
      <c r="BE26" s="427"/>
      <c r="BF26" s="1243"/>
      <c r="BG26" s="122"/>
      <c r="BH26" s="122"/>
      <c r="BI26" s="122"/>
      <c r="BJ26" s="1242"/>
      <c r="BK26" s="122"/>
      <c r="BL26" s="122"/>
      <c r="BM26" s="122"/>
      <c r="BN26" s="1242"/>
      <c r="BO26" s="1088">
        <f t="shared" si="2"/>
        <v>49.5</v>
      </c>
      <c r="BP26" s="1049">
        <v>9</v>
      </c>
    </row>
    <row r="27" spans="1:69" ht="21" customHeight="1" x14ac:dyDescent="0.4">
      <c r="A27" s="64" t="s">
        <v>611</v>
      </c>
      <c r="B27" s="149">
        <v>3163</v>
      </c>
      <c r="C27" s="103" t="s">
        <v>612</v>
      </c>
      <c r="D27" s="104">
        <v>7506</v>
      </c>
      <c r="E27" s="157"/>
      <c r="F27" s="507"/>
      <c r="G27" s="507"/>
      <c r="H27" s="507"/>
      <c r="I27" s="507"/>
      <c r="J27" s="419"/>
      <c r="K27" s="419"/>
      <c r="L27" s="949"/>
      <c r="M27" s="419"/>
      <c r="N27" s="419"/>
      <c r="O27" s="419"/>
      <c r="P27" s="419"/>
      <c r="Q27" s="419"/>
      <c r="R27" s="419"/>
      <c r="S27" s="949"/>
      <c r="T27" s="422"/>
      <c r="U27" s="422"/>
      <c r="V27" s="422"/>
      <c r="W27" s="422"/>
      <c r="X27" s="422"/>
      <c r="Y27" s="965"/>
      <c r="Z27" s="122"/>
      <c r="AA27" s="122"/>
      <c r="AB27" s="122"/>
      <c r="AC27" s="122"/>
      <c r="AD27" s="1204"/>
      <c r="AE27" s="122"/>
      <c r="AF27" s="122"/>
      <c r="AG27" s="122"/>
      <c r="AH27" s="122"/>
      <c r="AI27" s="1204"/>
      <c r="AJ27" s="111"/>
      <c r="AK27" s="111"/>
      <c r="AL27" s="111"/>
      <c r="AM27" s="111"/>
      <c r="AN27" s="111"/>
      <c r="AO27" s="949"/>
      <c r="AP27" s="419"/>
      <c r="AQ27" s="419"/>
      <c r="AR27" s="419"/>
      <c r="AS27" s="419"/>
      <c r="AT27" s="419"/>
      <c r="AU27" s="778"/>
      <c r="AV27" s="419"/>
      <c r="AW27" s="419"/>
      <c r="AX27" s="419"/>
      <c r="AY27" s="419"/>
      <c r="AZ27" s="419"/>
      <c r="BA27" s="778"/>
      <c r="BB27" s="427"/>
      <c r="BC27" s="427"/>
      <c r="BD27" s="427"/>
      <c r="BE27" s="427"/>
      <c r="BF27" s="1243">
        <f>SUM(BB27:BE27)</f>
        <v>0</v>
      </c>
      <c r="BG27" s="122"/>
      <c r="BH27" s="122"/>
      <c r="BI27" s="122"/>
      <c r="BJ27" s="1242"/>
      <c r="BK27" s="122"/>
      <c r="BL27" s="122"/>
      <c r="BM27" s="122"/>
      <c r="BN27" s="1242"/>
      <c r="BO27" s="1088">
        <f t="shared" si="2"/>
        <v>0</v>
      </c>
      <c r="BP27" s="1049"/>
    </row>
    <row r="28" spans="1:69" ht="21" customHeight="1" x14ac:dyDescent="0.4">
      <c r="A28" s="64" t="s">
        <v>657</v>
      </c>
      <c r="B28" s="149">
        <v>2729</v>
      </c>
      <c r="C28" s="103" t="s">
        <v>44</v>
      </c>
      <c r="D28" s="104" t="s">
        <v>658</v>
      </c>
      <c r="E28" s="157"/>
      <c r="F28" s="507">
        <v>6</v>
      </c>
      <c r="G28" s="507"/>
      <c r="H28" s="507">
        <v>5</v>
      </c>
      <c r="I28" s="507">
        <v>1</v>
      </c>
      <c r="J28" s="419"/>
      <c r="K28" s="419"/>
      <c r="L28" s="949">
        <f>SUM(F28:K28)</f>
        <v>12</v>
      </c>
      <c r="M28" s="419">
        <v>6</v>
      </c>
      <c r="N28" s="419"/>
      <c r="O28" s="419">
        <v>4</v>
      </c>
      <c r="P28" s="419">
        <v>1</v>
      </c>
      <c r="Q28" s="419"/>
      <c r="R28" s="419"/>
      <c r="S28" s="949">
        <f>SUM(M28:R28)</f>
        <v>11</v>
      </c>
      <c r="T28" s="422">
        <v>6</v>
      </c>
      <c r="U28" s="422">
        <v>11</v>
      </c>
      <c r="V28" s="422"/>
      <c r="W28" s="422"/>
      <c r="X28" s="422"/>
      <c r="Y28" s="965">
        <f>SUM(T28:X28)</f>
        <v>17</v>
      </c>
      <c r="Z28" s="122"/>
      <c r="AA28" s="122"/>
      <c r="AB28" s="122"/>
      <c r="AC28" s="122"/>
      <c r="AD28" s="1204"/>
      <c r="AE28" s="122"/>
      <c r="AF28" s="122"/>
      <c r="AG28" s="122"/>
      <c r="AH28" s="122"/>
      <c r="AI28" s="1204"/>
      <c r="AJ28" s="111">
        <v>4</v>
      </c>
      <c r="AK28" s="111">
        <v>7</v>
      </c>
      <c r="AL28" s="111"/>
      <c r="AM28" s="111">
        <v>4</v>
      </c>
      <c r="AN28" s="111"/>
      <c r="AO28" s="949">
        <f>SUM(AJ28:AN28)</f>
        <v>15</v>
      </c>
      <c r="AP28" s="419">
        <v>5</v>
      </c>
      <c r="AQ28" s="419"/>
      <c r="AR28" s="419">
        <v>5</v>
      </c>
      <c r="AS28" s="419">
        <v>3</v>
      </c>
      <c r="AT28" s="419"/>
      <c r="AU28" s="778">
        <f>SUM(AP28:AT28)</f>
        <v>13</v>
      </c>
      <c r="AV28" s="419">
        <v>4</v>
      </c>
      <c r="AW28" s="419"/>
      <c r="AX28" s="419">
        <v>4</v>
      </c>
      <c r="AY28" s="419">
        <v>3</v>
      </c>
      <c r="AZ28" s="419"/>
      <c r="BA28" s="778">
        <f>SUM(AV28:AZ28)</f>
        <v>11</v>
      </c>
      <c r="BB28" s="427"/>
      <c r="BC28" s="427"/>
      <c r="BD28" s="427"/>
      <c r="BE28" s="427"/>
      <c r="BF28" s="1243"/>
      <c r="BG28" s="122"/>
      <c r="BH28" s="122"/>
      <c r="BI28" s="122"/>
      <c r="BJ28" s="1242"/>
      <c r="BK28" s="122"/>
      <c r="BL28" s="122"/>
      <c r="BM28" s="122"/>
      <c r="BN28" s="1242"/>
      <c r="BO28" s="1088">
        <f t="shared" si="2"/>
        <v>79</v>
      </c>
      <c r="BP28" s="1049">
        <v>7</v>
      </c>
    </row>
    <row r="29" spans="1:69" ht="21" customHeight="1" x14ac:dyDescent="0.4">
      <c r="A29" s="64" t="s">
        <v>45</v>
      </c>
      <c r="B29" s="149">
        <v>2642</v>
      </c>
      <c r="C29" s="103" t="s">
        <v>654</v>
      </c>
      <c r="D29" s="104" t="s">
        <v>655</v>
      </c>
      <c r="E29" s="157"/>
      <c r="F29" s="507"/>
      <c r="G29" s="507"/>
      <c r="H29" s="507">
        <v>8</v>
      </c>
      <c r="I29" s="507"/>
      <c r="J29" s="419"/>
      <c r="K29" s="419">
        <v>3</v>
      </c>
      <c r="L29" s="949">
        <f>SUM(F29:K29)</f>
        <v>11</v>
      </c>
      <c r="M29" s="419"/>
      <c r="N29" s="419"/>
      <c r="O29" s="419">
        <v>9</v>
      </c>
      <c r="P29" s="419"/>
      <c r="Q29" s="419"/>
      <c r="R29" s="419">
        <v>3</v>
      </c>
      <c r="S29" s="949">
        <f>SUM(M29:R29)</f>
        <v>12</v>
      </c>
      <c r="T29" s="422"/>
      <c r="U29" s="422"/>
      <c r="V29" s="422"/>
      <c r="W29" s="422"/>
      <c r="X29" s="422"/>
      <c r="Y29" s="965"/>
      <c r="Z29" s="122"/>
      <c r="AA29" s="122"/>
      <c r="AB29" s="122"/>
      <c r="AC29" s="122"/>
      <c r="AD29" s="1204"/>
      <c r="AE29" s="122"/>
      <c r="AF29" s="122"/>
      <c r="AG29" s="122"/>
      <c r="AH29" s="122"/>
      <c r="AI29" s="1204"/>
      <c r="AJ29" s="111"/>
      <c r="AK29" s="111"/>
      <c r="AL29" s="111"/>
      <c r="AM29" s="111"/>
      <c r="AN29" s="111"/>
      <c r="AO29" s="949"/>
      <c r="AP29" s="419"/>
      <c r="AQ29" s="419"/>
      <c r="AR29" s="419"/>
      <c r="AS29" s="419"/>
      <c r="AT29" s="419"/>
      <c r="AU29" s="778"/>
      <c r="AV29" s="419"/>
      <c r="AW29" s="419"/>
      <c r="AX29" s="419"/>
      <c r="AY29" s="419"/>
      <c r="AZ29" s="419"/>
      <c r="BA29" s="778"/>
      <c r="BB29" s="427"/>
      <c r="BC29" s="427"/>
      <c r="BD29" s="427"/>
      <c r="BE29" s="427"/>
      <c r="BF29" s="1243"/>
      <c r="BG29" s="122"/>
      <c r="BH29" s="122"/>
      <c r="BI29" s="122"/>
      <c r="BJ29" s="1242"/>
      <c r="BK29" s="122"/>
      <c r="BL29" s="122"/>
      <c r="BM29" s="122"/>
      <c r="BN29" s="1242"/>
      <c r="BO29" s="1088">
        <f t="shared" si="2"/>
        <v>23</v>
      </c>
      <c r="BP29" s="1049"/>
      <c r="BQ29" s="84" t="s">
        <v>624</v>
      </c>
    </row>
    <row r="30" spans="1:69" ht="21" customHeight="1" x14ac:dyDescent="0.4">
      <c r="A30" s="103" t="s">
        <v>682</v>
      </c>
      <c r="B30" s="149">
        <v>4059</v>
      </c>
      <c r="C30" s="103" t="s">
        <v>620</v>
      </c>
      <c r="D30" s="104" t="s">
        <v>683</v>
      </c>
      <c r="E30" s="157"/>
      <c r="F30" s="507"/>
      <c r="G30" s="507"/>
      <c r="H30" s="507"/>
      <c r="I30" s="507"/>
      <c r="J30" s="419"/>
      <c r="K30" s="419"/>
      <c r="L30" s="949"/>
      <c r="M30" s="419"/>
      <c r="N30" s="419"/>
      <c r="O30" s="419"/>
      <c r="P30" s="419"/>
      <c r="Q30" s="419"/>
      <c r="R30" s="419"/>
      <c r="S30" s="949"/>
      <c r="T30" s="422"/>
      <c r="U30" s="422"/>
      <c r="V30" s="422"/>
      <c r="W30" s="422"/>
      <c r="X30" s="422"/>
      <c r="Y30" s="965"/>
      <c r="Z30" s="122">
        <v>1</v>
      </c>
      <c r="AA30" s="122"/>
      <c r="AB30" s="122"/>
      <c r="AC30" s="122"/>
      <c r="AD30" s="1204">
        <f>SUM(Z30:AC30)</f>
        <v>1</v>
      </c>
      <c r="AE30" s="122">
        <v>1</v>
      </c>
      <c r="AF30" s="122"/>
      <c r="AG30" s="122"/>
      <c r="AH30" s="122"/>
      <c r="AI30" s="1204">
        <f>SUM(AE30:AH30)</f>
        <v>1</v>
      </c>
      <c r="AJ30" s="111"/>
      <c r="AK30" s="111"/>
      <c r="AL30" s="111"/>
      <c r="AM30" s="111"/>
      <c r="AN30" s="111"/>
      <c r="AO30" s="949"/>
      <c r="AP30" s="419"/>
      <c r="AQ30" s="419"/>
      <c r="AR30" s="419"/>
      <c r="AS30" s="419"/>
      <c r="AT30" s="419"/>
      <c r="AU30" s="778"/>
      <c r="AV30" s="419"/>
      <c r="AW30" s="419"/>
      <c r="AX30" s="419"/>
      <c r="AY30" s="419"/>
      <c r="AZ30" s="419"/>
      <c r="BA30" s="778"/>
      <c r="BB30" s="427"/>
      <c r="BC30" s="427"/>
      <c r="BD30" s="427"/>
      <c r="BE30" s="427"/>
      <c r="BF30" s="1243"/>
      <c r="BG30" s="122"/>
      <c r="BH30" s="122"/>
      <c r="BI30" s="122"/>
      <c r="BJ30" s="1242"/>
      <c r="BK30" s="122"/>
      <c r="BL30" s="122"/>
      <c r="BM30" s="122"/>
      <c r="BN30" s="1242"/>
      <c r="BO30" s="1088">
        <f t="shared" si="2"/>
        <v>2</v>
      </c>
      <c r="BP30" s="1049"/>
    </row>
    <row r="31" spans="1:69" ht="21" customHeight="1" x14ac:dyDescent="0.4">
      <c r="A31" s="104" t="s">
        <v>453</v>
      </c>
      <c r="B31" s="96">
        <v>4101</v>
      </c>
      <c r="C31" s="103" t="s">
        <v>454</v>
      </c>
      <c r="D31" s="104" t="s">
        <v>659</v>
      </c>
      <c r="E31" s="157"/>
      <c r="F31" s="507"/>
      <c r="G31" s="507"/>
      <c r="H31" s="507">
        <v>1</v>
      </c>
      <c r="I31" s="507"/>
      <c r="J31" s="419"/>
      <c r="K31" s="419"/>
      <c r="L31" s="949">
        <f>SUM(F31:K31)</f>
        <v>1</v>
      </c>
      <c r="M31" s="419"/>
      <c r="N31" s="419"/>
      <c r="O31" s="419">
        <v>1</v>
      </c>
      <c r="P31" s="419"/>
      <c r="Q31" s="419"/>
      <c r="R31" s="419"/>
      <c r="S31" s="949">
        <f>SUM(M31:R31)</f>
        <v>1</v>
      </c>
      <c r="T31" s="422"/>
      <c r="U31" s="422"/>
      <c r="V31" s="422"/>
      <c r="W31" s="422"/>
      <c r="X31" s="422"/>
      <c r="Y31" s="965"/>
      <c r="Z31" s="122"/>
      <c r="AA31" s="122"/>
      <c r="AB31" s="122"/>
      <c r="AC31" s="122"/>
      <c r="AD31" s="1204"/>
      <c r="AE31" s="122"/>
      <c r="AF31" s="122"/>
      <c r="AG31" s="122"/>
      <c r="AH31" s="122"/>
      <c r="AI31" s="1204"/>
      <c r="AJ31" s="111"/>
      <c r="AK31" s="111"/>
      <c r="AL31" s="111">
        <v>3</v>
      </c>
      <c r="AM31" s="111">
        <v>3</v>
      </c>
      <c r="AN31" s="111"/>
      <c r="AO31" s="949">
        <f>SUM(AJ31:AN31)</f>
        <v>6</v>
      </c>
      <c r="AP31" s="419"/>
      <c r="AQ31" s="419"/>
      <c r="AR31" s="419"/>
      <c r="AS31" s="419"/>
      <c r="AT31" s="419"/>
      <c r="AU31" s="778"/>
      <c r="AV31" s="419"/>
      <c r="AW31" s="419"/>
      <c r="AX31" s="419"/>
      <c r="AY31" s="419"/>
      <c r="AZ31" s="419"/>
      <c r="BA31" s="778"/>
      <c r="BB31" s="427"/>
      <c r="BC31" s="427"/>
      <c r="BD31" s="427"/>
      <c r="BE31" s="427"/>
      <c r="BF31" s="1243"/>
      <c r="BG31" s="122"/>
      <c r="BH31" s="122"/>
      <c r="BI31" s="122"/>
      <c r="BJ31" s="1210">
        <f>SUM(BG31:BI31)</f>
        <v>0</v>
      </c>
      <c r="BK31" s="122"/>
      <c r="BL31" s="122"/>
      <c r="BM31" s="122"/>
      <c r="BN31" s="1210">
        <f>SUM(BK31:BM31)</f>
        <v>0</v>
      </c>
      <c r="BO31" s="1088">
        <f t="shared" si="2"/>
        <v>8</v>
      </c>
      <c r="BP31" s="1049"/>
    </row>
    <row r="32" spans="1:69" ht="21" customHeight="1" x14ac:dyDescent="0.4">
      <c r="A32" s="148" t="s">
        <v>364</v>
      </c>
      <c r="B32" s="149">
        <v>4050</v>
      </c>
      <c r="C32" s="103" t="s">
        <v>695</v>
      </c>
      <c r="D32" s="104" t="s">
        <v>696</v>
      </c>
      <c r="E32" s="157"/>
      <c r="F32" s="507"/>
      <c r="G32" s="507"/>
      <c r="H32" s="507"/>
      <c r="I32" s="507"/>
      <c r="J32" s="419"/>
      <c r="K32" s="419"/>
      <c r="L32" s="949"/>
      <c r="M32" s="419"/>
      <c r="N32" s="419"/>
      <c r="O32" s="419"/>
      <c r="P32" s="419"/>
      <c r="Q32" s="419"/>
      <c r="R32" s="419"/>
      <c r="S32" s="949"/>
      <c r="T32" s="422">
        <v>5</v>
      </c>
      <c r="U32" s="422"/>
      <c r="V32" s="422"/>
      <c r="W32" s="422"/>
      <c r="X32" s="422"/>
      <c r="Y32" s="965">
        <f>SUM(T32:X32)</f>
        <v>5</v>
      </c>
      <c r="Z32" s="122"/>
      <c r="AA32" s="122"/>
      <c r="AB32" s="122"/>
      <c r="AC32" s="122"/>
      <c r="AD32" s="1204"/>
      <c r="AE32" s="122"/>
      <c r="AF32" s="122"/>
      <c r="AG32" s="122"/>
      <c r="AH32" s="122"/>
      <c r="AI32" s="1204"/>
      <c r="AJ32" s="111"/>
      <c r="AK32" s="111"/>
      <c r="AL32" s="111"/>
      <c r="AM32" s="111"/>
      <c r="AN32" s="111"/>
      <c r="AO32" s="949"/>
      <c r="AP32" s="419"/>
      <c r="AQ32" s="419"/>
      <c r="AR32" s="419"/>
      <c r="AS32" s="419"/>
      <c r="AT32" s="419"/>
      <c r="AU32" s="778"/>
      <c r="AV32" s="419"/>
      <c r="AW32" s="419"/>
      <c r="AX32" s="419"/>
      <c r="AY32" s="419"/>
      <c r="AZ32" s="419"/>
      <c r="BA32" s="778"/>
      <c r="BB32" s="427"/>
      <c r="BC32" s="427"/>
      <c r="BD32" s="427"/>
      <c r="BE32" s="427"/>
      <c r="BF32" s="1243"/>
      <c r="BG32" s="122"/>
      <c r="BH32" s="122"/>
      <c r="BI32" s="122"/>
      <c r="BJ32" s="1242"/>
      <c r="BK32" s="122"/>
      <c r="BL32" s="122"/>
      <c r="BM32" s="122"/>
      <c r="BN32" s="1242"/>
      <c r="BO32" s="1088">
        <f t="shared" si="2"/>
        <v>5</v>
      </c>
      <c r="BP32" s="1049"/>
    </row>
    <row r="33" spans="1:68" ht="21" customHeight="1" x14ac:dyDescent="0.4">
      <c r="A33" s="148" t="s">
        <v>697</v>
      </c>
      <c r="B33" s="149">
        <v>3030</v>
      </c>
      <c r="C33" s="103" t="s">
        <v>698</v>
      </c>
      <c r="D33" s="104" t="s">
        <v>699</v>
      </c>
      <c r="E33" s="157"/>
      <c r="F33" s="507"/>
      <c r="G33" s="507"/>
      <c r="H33" s="507"/>
      <c r="I33" s="507"/>
      <c r="J33" s="419"/>
      <c r="K33" s="419"/>
      <c r="L33" s="949"/>
      <c r="M33" s="419"/>
      <c r="N33" s="419"/>
      <c r="O33" s="419"/>
      <c r="P33" s="419"/>
      <c r="Q33" s="419"/>
      <c r="R33" s="419"/>
      <c r="S33" s="949"/>
      <c r="T33" s="422"/>
      <c r="U33" s="422"/>
      <c r="V33" s="422">
        <v>4</v>
      </c>
      <c r="W33" s="422"/>
      <c r="X33" s="422"/>
      <c r="Y33" s="965">
        <f>SUM(T33:X33)</f>
        <v>4</v>
      </c>
      <c r="Z33" s="122"/>
      <c r="AA33" s="122"/>
      <c r="AB33" s="122"/>
      <c r="AC33" s="122"/>
      <c r="AD33" s="1204"/>
      <c r="AE33" s="122"/>
      <c r="AF33" s="122"/>
      <c r="AG33" s="122"/>
      <c r="AH33" s="122"/>
      <c r="AI33" s="1204"/>
      <c r="AJ33" s="111"/>
      <c r="AK33" s="111"/>
      <c r="AL33" s="111"/>
      <c r="AM33" s="111"/>
      <c r="AN33" s="111"/>
      <c r="AO33" s="949"/>
      <c r="AP33" s="419"/>
      <c r="AQ33" s="419"/>
      <c r="AR33" s="419"/>
      <c r="AS33" s="419"/>
      <c r="AT33" s="419"/>
      <c r="AU33" s="778"/>
      <c r="AV33" s="419"/>
      <c r="AW33" s="419"/>
      <c r="AX33" s="419"/>
      <c r="AY33" s="419"/>
      <c r="AZ33" s="419"/>
      <c r="BA33" s="778"/>
      <c r="BB33" s="427"/>
      <c r="BC33" s="427"/>
      <c r="BD33" s="427"/>
      <c r="BE33" s="427"/>
      <c r="BF33" s="1243"/>
      <c r="BG33" s="122"/>
      <c r="BH33" s="122"/>
      <c r="BI33" s="122"/>
      <c r="BJ33" s="1242"/>
      <c r="BK33" s="122"/>
      <c r="BL33" s="122"/>
      <c r="BM33" s="122"/>
      <c r="BN33" s="1242"/>
      <c r="BO33" s="1088">
        <f t="shared" si="2"/>
        <v>4</v>
      </c>
      <c r="BP33" s="1049"/>
    </row>
    <row r="34" spans="1:68" ht="21" customHeight="1" x14ac:dyDescent="0.4">
      <c r="A34" s="148" t="s">
        <v>694</v>
      </c>
      <c r="B34" s="149">
        <v>4002</v>
      </c>
      <c r="C34" s="103" t="s">
        <v>695</v>
      </c>
      <c r="D34" s="104" t="s">
        <v>696</v>
      </c>
      <c r="E34" s="157"/>
      <c r="F34" s="507"/>
      <c r="G34" s="507"/>
      <c r="H34" s="507"/>
      <c r="I34" s="507"/>
      <c r="J34" s="419"/>
      <c r="K34" s="419"/>
      <c r="L34" s="949"/>
      <c r="M34" s="419"/>
      <c r="N34" s="419"/>
      <c r="O34" s="419"/>
      <c r="P34" s="419"/>
      <c r="Q34" s="419"/>
      <c r="R34" s="419"/>
      <c r="S34" s="949"/>
      <c r="T34" s="422"/>
      <c r="U34" s="422">
        <v>9</v>
      </c>
      <c r="V34" s="422">
        <v>10</v>
      </c>
      <c r="W34" s="422"/>
      <c r="X34" s="422"/>
      <c r="Y34" s="965">
        <f>SUM(T34:X34)</f>
        <v>19</v>
      </c>
      <c r="Z34" s="122"/>
      <c r="AA34" s="122"/>
      <c r="AB34" s="122"/>
      <c r="AC34" s="122"/>
      <c r="AD34" s="1204"/>
      <c r="AE34" s="122"/>
      <c r="AF34" s="122"/>
      <c r="AG34" s="122"/>
      <c r="AH34" s="122"/>
      <c r="AI34" s="1204"/>
      <c r="AJ34" s="111"/>
      <c r="AK34" s="111"/>
      <c r="AL34" s="111"/>
      <c r="AM34" s="111"/>
      <c r="AN34" s="111"/>
      <c r="AO34" s="949"/>
      <c r="AP34" s="419"/>
      <c r="AQ34" s="419"/>
      <c r="AR34" s="419"/>
      <c r="AS34" s="419"/>
      <c r="AT34" s="419"/>
      <c r="AU34" s="778"/>
      <c r="AV34" s="419"/>
      <c r="AW34" s="419"/>
      <c r="AX34" s="419"/>
      <c r="AY34" s="419"/>
      <c r="AZ34" s="419"/>
      <c r="BA34" s="778"/>
      <c r="BB34" s="427"/>
      <c r="BC34" s="427"/>
      <c r="BD34" s="427"/>
      <c r="BE34" s="427"/>
      <c r="BF34" s="1243"/>
      <c r="BG34" s="122"/>
      <c r="BH34" s="122"/>
      <c r="BI34" s="122"/>
      <c r="BJ34" s="1242"/>
      <c r="BK34" s="122"/>
      <c r="BL34" s="122"/>
      <c r="BM34" s="122"/>
      <c r="BN34" s="1242"/>
      <c r="BO34" s="1088">
        <f t="shared" si="2"/>
        <v>19</v>
      </c>
      <c r="BP34" s="1049"/>
    </row>
    <row r="35" spans="1:68" ht="21" customHeight="1" x14ac:dyDescent="0.4">
      <c r="A35" s="148" t="s">
        <v>724</v>
      </c>
      <c r="B35" s="149"/>
      <c r="C35" s="103"/>
      <c r="D35" s="104"/>
      <c r="E35" s="157"/>
      <c r="F35" s="507"/>
      <c r="G35" s="507"/>
      <c r="H35" s="507"/>
      <c r="I35" s="507"/>
      <c r="J35" s="419"/>
      <c r="K35" s="419"/>
      <c r="L35" s="949"/>
      <c r="M35" s="419"/>
      <c r="N35" s="419"/>
      <c r="O35" s="419"/>
      <c r="P35" s="419"/>
      <c r="Q35" s="419"/>
      <c r="R35" s="419"/>
      <c r="S35" s="949"/>
      <c r="T35" s="422"/>
      <c r="U35" s="422"/>
      <c r="V35" s="422"/>
      <c r="W35" s="422"/>
      <c r="X35" s="422"/>
      <c r="Y35" s="965"/>
      <c r="Z35" s="122"/>
      <c r="AA35" s="122"/>
      <c r="AB35" s="122"/>
      <c r="AC35" s="122"/>
      <c r="AD35" s="1204"/>
      <c r="AE35" s="122"/>
      <c r="AF35" s="122"/>
      <c r="AG35" s="122"/>
      <c r="AH35" s="122"/>
      <c r="AI35" s="1204"/>
      <c r="AJ35" s="111"/>
      <c r="AK35" s="111"/>
      <c r="AL35" s="111"/>
      <c r="AM35" s="111"/>
      <c r="AN35" s="111">
        <v>2</v>
      </c>
      <c r="AO35" s="949">
        <f>SUM(AJ35:AN35)</f>
        <v>2</v>
      </c>
      <c r="AP35" s="419"/>
      <c r="AQ35" s="419"/>
      <c r="AR35" s="419"/>
      <c r="AS35" s="419"/>
      <c r="AT35" s="419"/>
      <c r="AU35" s="778"/>
      <c r="AV35" s="419"/>
      <c r="AW35" s="419"/>
      <c r="AX35" s="419"/>
      <c r="AY35" s="419"/>
      <c r="AZ35" s="419"/>
      <c r="BA35" s="778"/>
      <c r="BB35" s="427"/>
      <c r="BC35" s="427"/>
      <c r="BD35" s="427"/>
      <c r="BE35" s="427"/>
      <c r="BF35" s="1243"/>
      <c r="BG35" s="122"/>
      <c r="BH35" s="122"/>
      <c r="BI35" s="122"/>
      <c r="BJ35" s="1242"/>
      <c r="BK35" s="122"/>
      <c r="BL35" s="122"/>
      <c r="BM35" s="122"/>
      <c r="BN35" s="1242"/>
      <c r="BO35" s="1088"/>
      <c r="BP35" s="1049"/>
    </row>
    <row r="36" spans="1:68" ht="21" customHeight="1" x14ac:dyDescent="0.4">
      <c r="A36" s="64" t="s">
        <v>609</v>
      </c>
      <c r="B36" s="149">
        <v>3140</v>
      </c>
      <c r="C36" s="103" t="s">
        <v>610</v>
      </c>
      <c r="D36" s="104">
        <v>7462</v>
      </c>
      <c r="E36" s="157"/>
      <c r="F36" s="507"/>
      <c r="G36" s="507"/>
      <c r="H36" s="507"/>
      <c r="I36" s="507"/>
      <c r="J36" s="419"/>
      <c r="K36" s="419"/>
      <c r="L36" s="949"/>
      <c r="M36" s="419"/>
      <c r="N36" s="419"/>
      <c r="O36" s="419"/>
      <c r="P36" s="419"/>
      <c r="Q36" s="419"/>
      <c r="R36" s="419"/>
      <c r="S36" s="949"/>
      <c r="T36" s="422"/>
      <c r="U36" s="422">
        <v>8</v>
      </c>
      <c r="V36" s="422"/>
      <c r="W36" s="422"/>
      <c r="X36" s="422"/>
      <c r="Y36" s="965">
        <f>SUM(T36:X36)</f>
        <v>8</v>
      </c>
      <c r="Z36" s="122"/>
      <c r="AA36" s="122"/>
      <c r="AB36" s="122"/>
      <c r="AC36" s="122"/>
      <c r="AD36" s="1204"/>
      <c r="AE36" s="122"/>
      <c r="AF36" s="122"/>
      <c r="AG36" s="122"/>
      <c r="AH36" s="122"/>
      <c r="AI36" s="1204"/>
      <c r="AJ36" s="111"/>
      <c r="AK36" s="111"/>
      <c r="AL36" s="111"/>
      <c r="AM36" s="111"/>
      <c r="AN36" s="111"/>
      <c r="AO36" s="949"/>
      <c r="AP36" s="419"/>
      <c r="AQ36" s="419"/>
      <c r="AR36" s="419"/>
      <c r="AS36" s="419"/>
      <c r="AT36" s="419"/>
      <c r="AU36" s="778"/>
      <c r="AV36" s="419"/>
      <c r="AW36" s="419"/>
      <c r="AX36" s="419"/>
      <c r="AY36" s="419"/>
      <c r="AZ36" s="419"/>
      <c r="BA36" s="778"/>
      <c r="BB36" s="427"/>
      <c r="BC36" s="427"/>
      <c r="BD36" s="427"/>
      <c r="BE36" s="427"/>
      <c r="BF36" s="1243">
        <f>SUM(BB36:BE36)</f>
        <v>0</v>
      </c>
      <c r="BG36" s="122"/>
      <c r="BH36" s="122"/>
      <c r="BI36" s="122"/>
      <c r="BJ36" s="1242"/>
      <c r="BK36" s="122"/>
      <c r="BL36" s="122"/>
      <c r="BM36" s="122"/>
      <c r="BN36" s="1242"/>
      <c r="BO36" s="1088">
        <f t="shared" si="2"/>
        <v>8</v>
      </c>
      <c r="BP36" s="1049"/>
    </row>
    <row r="37" spans="1:68" ht="21" customHeight="1" x14ac:dyDescent="0.4">
      <c r="C37" s="84" t="s">
        <v>0</v>
      </c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</row>
    <row r="38" spans="1:68" ht="21" customHeight="1" x14ac:dyDescent="0.4">
      <c r="A38" s="47" t="s">
        <v>360</v>
      </c>
      <c r="B38" s="85"/>
      <c r="C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</row>
    <row r="39" spans="1:68" ht="21" customHeight="1" x14ac:dyDescent="0.4">
      <c r="A39" s="84" t="s">
        <v>322</v>
      </c>
      <c r="B39" s="85"/>
      <c r="C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</row>
    <row r="40" spans="1:68" ht="21" customHeight="1" x14ac:dyDescent="0.4">
      <c r="B40" s="85"/>
      <c r="C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</row>
    <row r="41" spans="1:68" ht="21" customHeight="1" x14ac:dyDescent="0.4">
      <c r="B41" s="85"/>
      <c r="C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</row>
    <row r="42" spans="1:68" ht="21" customHeight="1" x14ac:dyDescent="0.4"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</row>
    <row r="43" spans="1:68" ht="21" customHeight="1" x14ac:dyDescent="0.4"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</row>
    <row r="44" spans="1:68" ht="21" customHeight="1" x14ac:dyDescent="0.4">
      <c r="B44" s="85"/>
      <c r="C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</row>
    <row r="45" spans="1:68" ht="21" customHeight="1" x14ac:dyDescent="0.4">
      <c r="B45" s="85"/>
      <c r="C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</row>
    <row r="46" spans="1:68" ht="21" customHeight="1" x14ac:dyDescent="0.4">
      <c r="B46" s="85"/>
      <c r="C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</row>
    <row r="47" spans="1:68" ht="21" customHeight="1" x14ac:dyDescent="0.4">
      <c r="B47" s="85"/>
      <c r="C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</row>
    <row r="48" spans="1:68" ht="21" customHeight="1" x14ac:dyDescent="0.4">
      <c r="B48" s="85"/>
      <c r="C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</row>
    <row r="49" spans="2:66" ht="21" customHeight="1" x14ac:dyDescent="0.4"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</row>
    <row r="50" spans="2:66" ht="21" customHeight="1" x14ac:dyDescent="0.4"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</row>
    <row r="51" spans="2:66" ht="21" customHeight="1" x14ac:dyDescent="0.4">
      <c r="B51" s="85"/>
      <c r="C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</row>
    <row r="52" spans="2:66" ht="21" customHeight="1" x14ac:dyDescent="0.4">
      <c r="B52" s="85"/>
      <c r="C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</row>
    <row r="53" spans="2:66" ht="21" customHeight="1" x14ac:dyDescent="0.4">
      <c r="B53" s="85"/>
      <c r="C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</row>
    <row r="54" spans="2:66" ht="21" customHeight="1" x14ac:dyDescent="0.4"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</row>
    <row r="55" spans="2:66" ht="21" customHeight="1" x14ac:dyDescent="0.4"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</row>
    <row r="56" spans="2:66" ht="21" customHeight="1" x14ac:dyDescent="0.4"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</row>
  </sheetData>
  <sortState xmlns:xlrd2="http://schemas.microsoft.com/office/spreadsheetml/2017/richdata2" ref="A6:BO36">
    <sortCondition descending="1" ref="BO6:BO36"/>
  </sortState>
  <mergeCells count="12">
    <mergeCell ref="BK3:BN3"/>
    <mergeCell ref="F3:K3"/>
    <mergeCell ref="Z3:AC3"/>
    <mergeCell ref="U1:X1"/>
    <mergeCell ref="BG3:BJ3"/>
    <mergeCell ref="AP3:AT3"/>
    <mergeCell ref="T3:X3"/>
    <mergeCell ref="BB3:BE3"/>
    <mergeCell ref="M3:R3"/>
    <mergeCell ref="AE3:AH3"/>
    <mergeCell ref="AJ3:AO3"/>
    <mergeCell ref="AV3:BA3"/>
  </mergeCells>
  <phoneticPr fontId="5" type="noConversion"/>
  <pageMargins left="0.5" right="0.5" top="0.5" bottom="0.5" header="0" footer="0"/>
  <pageSetup scale="80" orientation="landscape" r:id="rId1"/>
  <headerFooter alignWithMargins="0"/>
  <ignoredErrors>
    <ignoredError sqref="AO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6D6D-313A-4686-80E7-461242B8BE54}">
  <dimension ref="A1:CA40"/>
  <sheetViews>
    <sheetView topLeftCell="A6" zoomScale="90" zoomScaleNormal="90" workbookViewId="0">
      <pane xSplit="1" topLeftCell="BS1" activePane="topRight" state="frozen"/>
      <selection pane="topRight" activeCell="A28" sqref="A28:C28"/>
    </sheetView>
  </sheetViews>
  <sheetFormatPr defaultRowHeight="13.2" x14ac:dyDescent="0.25"/>
  <cols>
    <col min="1" max="1" width="35" customWidth="1"/>
    <col min="3" max="3" width="21.5546875" customWidth="1"/>
    <col min="5" max="5" width="5.33203125" customWidth="1"/>
    <col min="6" max="52" width="4.6640625" customWidth="1"/>
    <col min="53" max="53" width="6.6640625" customWidth="1"/>
    <col min="54" max="75" width="4.6640625" customWidth="1"/>
    <col min="76" max="76" width="6.6640625" customWidth="1"/>
    <col min="77" max="77" width="9.6640625" customWidth="1"/>
  </cols>
  <sheetData>
    <row r="1" spans="1:78" ht="23.4" x14ac:dyDescent="0.45">
      <c r="A1" s="355" t="s">
        <v>640</v>
      </c>
    </row>
    <row r="2" spans="1:78" ht="20.399999999999999" x14ac:dyDescent="0.35">
      <c r="A2" s="358" t="s">
        <v>445</v>
      </c>
    </row>
    <row r="5" spans="1:78" ht="17.399999999999999" x14ac:dyDescent="0.4">
      <c r="A5" s="83"/>
      <c r="B5" s="83"/>
      <c r="C5" s="83"/>
      <c r="D5" s="83"/>
      <c r="E5" s="83"/>
      <c r="F5" s="1525" t="s">
        <v>298</v>
      </c>
      <c r="G5" s="1526"/>
      <c r="H5" s="1526"/>
      <c r="I5" s="1526"/>
      <c r="J5" s="1526"/>
      <c r="K5" s="1527"/>
      <c r="L5" s="602"/>
      <c r="M5" s="1534" t="s">
        <v>298</v>
      </c>
      <c r="N5" s="1535"/>
      <c r="O5" s="1535"/>
      <c r="P5" s="1535"/>
      <c r="Q5" s="1535"/>
      <c r="R5" s="1536"/>
      <c r="S5" s="603"/>
      <c r="T5" s="1545" t="s">
        <v>601</v>
      </c>
      <c r="U5" s="1546"/>
      <c r="V5" s="1546"/>
      <c r="W5" s="1546"/>
      <c r="X5" s="1547"/>
      <c r="Y5" s="967"/>
      <c r="Z5" s="1529" t="s">
        <v>1</v>
      </c>
      <c r="AA5" s="1529"/>
      <c r="AB5" s="1529"/>
      <c r="AC5" s="1529"/>
      <c r="AD5" s="1529"/>
      <c r="AE5" s="938"/>
      <c r="AF5" s="1543" t="s">
        <v>252</v>
      </c>
      <c r="AG5" s="1543"/>
      <c r="AH5" s="1543"/>
      <c r="AI5" s="1543"/>
      <c r="AJ5" s="1544"/>
      <c r="AK5" s="722"/>
      <c r="AL5" s="1537" t="s">
        <v>252</v>
      </c>
      <c r="AM5" s="1538"/>
      <c r="AN5" s="1538"/>
      <c r="AO5" s="1538"/>
      <c r="AP5" s="1538"/>
      <c r="AQ5" s="1538"/>
      <c r="AR5" s="1548" t="s">
        <v>693</v>
      </c>
      <c r="AS5" s="1548"/>
      <c r="AT5" s="1548"/>
      <c r="AU5" s="1548"/>
      <c r="AV5" s="1541" t="s">
        <v>251</v>
      </c>
      <c r="AW5" s="1541"/>
      <c r="AX5" s="1541"/>
      <c r="AY5" s="1541"/>
      <c r="AZ5" s="908"/>
      <c r="BA5" s="908"/>
      <c r="BB5" s="1525" t="s">
        <v>298</v>
      </c>
      <c r="BC5" s="1526"/>
      <c r="BD5" s="1526"/>
      <c r="BE5" s="1526"/>
      <c r="BF5" s="1527"/>
      <c r="BG5" s="450"/>
      <c r="BH5" s="1526" t="s">
        <v>298</v>
      </c>
      <c r="BI5" s="1526"/>
      <c r="BJ5" s="1526"/>
      <c r="BK5" s="1526"/>
      <c r="BL5" s="1526"/>
      <c r="BM5" s="1526"/>
      <c r="BN5" s="1543" t="s">
        <v>252</v>
      </c>
      <c r="BO5" s="1543"/>
      <c r="BP5" s="1543"/>
      <c r="BQ5" s="1543"/>
      <c r="BR5" s="1544"/>
      <c r="BS5" s="1537" t="s">
        <v>252</v>
      </c>
      <c r="BT5" s="1538"/>
      <c r="BU5" s="1538"/>
      <c r="BV5" s="1538"/>
      <c r="BW5" s="1542"/>
      <c r="BX5" s="84"/>
      <c r="BY5" s="86"/>
    </row>
    <row r="6" spans="1:78" ht="168.75" customHeight="1" x14ac:dyDescent="0.4">
      <c r="A6" s="83" t="s">
        <v>16</v>
      </c>
      <c r="B6" s="83" t="s">
        <v>17</v>
      </c>
      <c r="C6" s="83" t="s">
        <v>167</v>
      </c>
      <c r="D6" s="83" t="s">
        <v>220</v>
      </c>
      <c r="E6" s="83"/>
      <c r="F6" s="441" t="s">
        <v>39</v>
      </c>
      <c r="G6" s="442" t="s">
        <v>466</v>
      </c>
      <c r="H6" s="442"/>
      <c r="I6" s="442" t="s">
        <v>190</v>
      </c>
      <c r="J6" s="442" t="s">
        <v>340</v>
      </c>
      <c r="K6" s="442" t="s">
        <v>339</v>
      </c>
      <c r="L6" s="646" t="s">
        <v>349</v>
      </c>
      <c r="M6" s="613" t="s">
        <v>39</v>
      </c>
      <c r="N6" s="614" t="s">
        <v>466</v>
      </c>
      <c r="O6" s="614"/>
      <c r="P6" s="614" t="s">
        <v>190</v>
      </c>
      <c r="Q6" s="614" t="s">
        <v>340</v>
      </c>
      <c r="R6" s="614" t="s">
        <v>339</v>
      </c>
      <c r="S6" s="649" t="s">
        <v>349</v>
      </c>
      <c r="T6" s="968" t="s">
        <v>39</v>
      </c>
      <c r="U6" s="969" t="s">
        <v>466</v>
      </c>
      <c r="V6" s="969" t="s">
        <v>190</v>
      </c>
      <c r="W6" s="969" t="s">
        <v>340</v>
      </c>
      <c r="X6" s="969" t="s">
        <v>339</v>
      </c>
      <c r="Y6" s="649" t="s">
        <v>349</v>
      </c>
      <c r="Z6" s="445" t="s">
        <v>339</v>
      </c>
      <c r="AA6" s="445" t="s">
        <v>340</v>
      </c>
      <c r="AB6" s="445" t="s">
        <v>39</v>
      </c>
      <c r="AC6" s="445" t="s">
        <v>66</v>
      </c>
      <c r="AD6" s="445" t="s">
        <v>190</v>
      </c>
      <c r="AE6" s="736" t="s">
        <v>349</v>
      </c>
      <c r="AF6" s="359" t="s">
        <v>66</v>
      </c>
      <c r="AG6" s="359" t="s">
        <v>39</v>
      </c>
      <c r="AH6" s="359" t="s">
        <v>303</v>
      </c>
      <c r="AI6" s="359" t="s">
        <v>340</v>
      </c>
      <c r="AJ6" s="359" t="s">
        <v>339</v>
      </c>
      <c r="AK6" s="736" t="s">
        <v>349</v>
      </c>
      <c r="AL6" s="615" t="s">
        <v>66</v>
      </c>
      <c r="AM6" s="616" t="s">
        <v>39</v>
      </c>
      <c r="AN6" s="616" t="s">
        <v>303</v>
      </c>
      <c r="AO6" s="616" t="s">
        <v>340</v>
      </c>
      <c r="AP6" s="616" t="s">
        <v>339</v>
      </c>
      <c r="AQ6" s="736" t="s">
        <v>349</v>
      </c>
      <c r="AR6" s="1132" t="s">
        <v>339</v>
      </c>
      <c r="AS6" s="1132" t="s">
        <v>340</v>
      </c>
      <c r="AT6" s="1133" t="s">
        <v>466</v>
      </c>
      <c r="AU6" s="1122" t="s">
        <v>349</v>
      </c>
      <c r="AV6" s="360" t="s">
        <v>39</v>
      </c>
      <c r="AW6" s="360" t="s">
        <v>303</v>
      </c>
      <c r="AX6" s="360" t="s">
        <v>339</v>
      </c>
      <c r="AY6" s="360" t="s">
        <v>340</v>
      </c>
      <c r="AZ6" s="932" t="s">
        <v>190</v>
      </c>
      <c r="BA6" s="736" t="s">
        <v>349</v>
      </c>
      <c r="BB6" s="442" t="s">
        <v>39</v>
      </c>
      <c r="BC6" s="442" t="s">
        <v>466</v>
      </c>
      <c r="BD6" s="442" t="s">
        <v>190</v>
      </c>
      <c r="BE6" s="442" t="s">
        <v>340</v>
      </c>
      <c r="BF6" s="442" t="s">
        <v>339</v>
      </c>
      <c r="BG6" s="736" t="s">
        <v>349</v>
      </c>
      <c r="BH6" s="442" t="s">
        <v>39</v>
      </c>
      <c r="BI6" s="442" t="s">
        <v>466</v>
      </c>
      <c r="BJ6" s="442" t="s">
        <v>190</v>
      </c>
      <c r="BK6" s="442" t="s">
        <v>340</v>
      </c>
      <c r="BL6" s="442" t="s">
        <v>339</v>
      </c>
      <c r="BM6" s="736" t="s">
        <v>349</v>
      </c>
      <c r="BN6" s="361" t="s">
        <v>303</v>
      </c>
      <c r="BO6" s="361" t="s">
        <v>39</v>
      </c>
      <c r="BP6" s="361" t="s">
        <v>339</v>
      </c>
      <c r="BQ6" s="361" t="s">
        <v>340</v>
      </c>
      <c r="BR6" s="797" t="s">
        <v>349</v>
      </c>
      <c r="BS6" s="361" t="s">
        <v>303</v>
      </c>
      <c r="BT6" s="749" t="s">
        <v>39</v>
      </c>
      <c r="BU6" s="749" t="s">
        <v>339</v>
      </c>
      <c r="BV6" s="749" t="s">
        <v>340</v>
      </c>
      <c r="BW6" s="797" t="s">
        <v>349</v>
      </c>
      <c r="BX6" s="95" t="s">
        <v>20</v>
      </c>
      <c r="BY6" s="86"/>
    </row>
    <row r="7" spans="1:78" ht="17.399999999999999" x14ac:dyDescent="0.4">
      <c r="A7" s="83"/>
      <c r="B7" s="83"/>
      <c r="C7" s="83"/>
      <c r="D7" s="83"/>
      <c r="E7" s="83"/>
      <c r="F7" s="434"/>
      <c r="G7" s="434"/>
      <c r="H7" s="434"/>
      <c r="I7" s="434"/>
      <c r="J7" s="434"/>
      <c r="K7" s="434"/>
      <c r="L7" s="647"/>
      <c r="M7" s="1064"/>
      <c r="N7" s="431"/>
      <c r="O7" s="431"/>
      <c r="P7" s="431"/>
      <c r="Q7" s="431"/>
      <c r="R7" s="431"/>
      <c r="S7" s="1005"/>
      <c r="T7" s="970"/>
      <c r="U7" s="970"/>
      <c r="V7" s="970"/>
      <c r="W7" s="970"/>
      <c r="X7" s="970"/>
      <c r="Y7" s="647"/>
      <c r="Z7" s="437"/>
      <c r="AA7" s="437"/>
      <c r="AB7" s="437"/>
      <c r="AC7" s="437"/>
      <c r="AD7" s="437"/>
      <c r="AE7" s="1017"/>
      <c r="AF7" s="315"/>
      <c r="AG7" s="315"/>
      <c r="AH7" s="315"/>
      <c r="AI7" s="315"/>
      <c r="AJ7" s="315"/>
      <c r="AK7" s="725"/>
      <c r="AL7" s="315"/>
      <c r="AM7" s="315"/>
      <c r="AN7" s="315"/>
      <c r="AO7" s="315"/>
      <c r="AP7" s="315"/>
      <c r="AQ7" s="725"/>
      <c r="AR7" s="1134"/>
      <c r="AS7" s="1134"/>
      <c r="AT7" s="1134"/>
      <c r="AU7" s="725"/>
      <c r="AV7" s="446"/>
      <c r="AW7" s="446"/>
      <c r="AX7" s="446"/>
      <c r="AY7" s="446"/>
      <c r="AZ7" s="446"/>
      <c r="BA7" s="647">
        <f t="shared" ref="BA7:BA12" si="0">SUM(AV7:AZ7)</f>
        <v>0</v>
      </c>
      <c r="BB7" s="434"/>
      <c r="BC7" s="434"/>
      <c r="BD7" s="434"/>
      <c r="BE7" s="434"/>
      <c r="BF7" s="434"/>
      <c r="BG7" s="762"/>
      <c r="BH7" s="960"/>
      <c r="BI7" s="960"/>
      <c r="BJ7" s="960"/>
      <c r="BK7" s="960"/>
      <c r="BL7" s="960"/>
      <c r="BM7" s="762"/>
      <c r="BN7" s="123"/>
      <c r="BO7" s="123"/>
      <c r="BP7" s="123"/>
      <c r="BQ7" s="123"/>
      <c r="BR7" s="805"/>
      <c r="BS7" s="123"/>
      <c r="BT7" s="123"/>
      <c r="BU7" s="123"/>
      <c r="BV7" s="123"/>
      <c r="BW7" s="805"/>
      <c r="BX7" s="100"/>
      <c r="BY7" s="88" t="s">
        <v>499</v>
      </c>
    </row>
    <row r="8" spans="1:78" ht="17.399999999999999" x14ac:dyDescent="0.4">
      <c r="A8" s="51" t="s">
        <v>61</v>
      </c>
      <c r="B8" s="58">
        <v>2364</v>
      </c>
      <c r="C8" s="51" t="s">
        <v>28</v>
      </c>
      <c r="D8" s="51" t="s">
        <v>219</v>
      </c>
      <c r="E8" s="156"/>
      <c r="F8" s="435"/>
      <c r="G8" s="435">
        <v>3</v>
      </c>
      <c r="H8" s="435"/>
      <c r="I8" s="435">
        <v>2</v>
      </c>
      <c r="J8" s="435">
        <v>1</v>
      </c>
      <c r="K8" s="435">
        <v>4</v>
      </c>
      <c r="L8" s="647">
        <f>SUM(F8:K8)</f>
        <v>10</v>
      </c>
      <c r="M8" s="1065"/>
      <c r="N8" s="432">
        <v>3</v>
      </c>
      <c r="O8" s="432"/>
      <c r="P8" s="432">
        <v>3</v>
      </c>
      <c r="Q8" s="432">
        <v>2</v>
      </c>
      <c r="R8" s="432">
        <v>4</v>
      </c>
      <c r="S8" s="1005">
        <f>SUM(M8:R8)</f>
        <v>12</v>
      </c>
      <c r="T8" s="971"/>
      <c r="U8" s="971"/>
      <c r="V8" s="971"/>
      <c r="W8" s="971"/>
      <c r="X8" s="971"/>
      <c r="Y8" s="647">
        <f>SUM(T8:X8)</f>
        <v>0</v>
      </c>
      <c r="Z8" s="438">
        <v>13</v>
      </c>
      <c r="AA8" s="438">
        <v>4</v>
      </c>
      <c r="AB8" s="438"/>
      <c r="AC8" s="438"/>
      <c r="AD8" s="438">
        <v>4</v>
      </c>
      <c r="AE8" s="1013">
        <f t="shared" ref="AE8:AE14" si="1">SUM(Z8:AD8)</f>
        <v>21</v>
      </c>
      <c r="AF8" s="124"/>
      <c r="AG8" s="124"/>
      <c r="AH8" s="124"/>
      <c r="AI8" s="124"/>
      <c r="AJ8" s="124"/>
      <c r="AK8" s="737">
        <f t="shared" ref="AK8:AK14" si="2">SUM(AF8:AJ8)</f>
        <v>0</v>
      </c>
      <c r="AL8" s="124"/>
      <c r="AM8" s="124"/>
      <c r="AN8" s="124"/>
      <c r="AO8" s="124"/>
      <c r="AP8" s="124"/>
      <c r="AQ8" s="737">
        <f>SUM(AO8:AP8)</f>
        <v>0</v>
      </c>
      <c r="AR8" s="1135"/>
      <c r="AS8" s="1135"/>
      <c r="AT8" s="1135"/>
      <c r="AU8" s="737"/>
      <c r="AV8" s="279">
        <v>1</v>
      </c>
      <c r="AW8" s="279"/>
      <c r="AX8" s="279">
        <v>5</v>
      </c>
      <c r="AY8" s="279">
        <v>6</v>
      </c>
      <c r="AZ8" s="279"/>
      <c r="BA8" s="647">
        <f t="shared" si="0"/>
        <v>12</v>
      </c>
      <c r="BB8" s="435">
        <v>3</v>
      </c>
      <c r="BC8" s="435"/>
      <c r="BD8" s="435">
        <v>4</v>
      </c>
      <c r="BE8" s="435"/>
      <c r="BF8" s="435"/>
      <c r="BG8" s="762">
        <f t="shared" ref="BG8:BG13" si="3">SUM(BB8:BF8)</f>
        <v>7</v>
      </c>
      <c r="BH8" s="434">
        <v>4</v>
      </c>
      <c r="BI8" s="434"/>
      <c r="BJ8" s="434">
        <v>2</v>
      </c>
      <c r="BK8" s="434"/>
      <c r="BL8" s="434"/>
      <c r="BM8" s="762">
        <f t="shared" ref="BM8:BM13" si="4">SUM(BH8:BL8)</f>
        <v>6</v>
      </c>
      <c r="BN8" s="124"/>
      <c r="BO8" s="124"/>
      <c r="BP8" s="124"/>
      <c r="BQ8" s="124"/>
      <c r="BR8" s="806"/>
      <c r="BS8" s="124"/>
      <c r="BT8" s="124"/>
      <c r="BU8" s="124"/>
      <c r="BV8" s="124"/>
      <c r="BW8" s="806"/>
      <c r="BX8" s="100">
        <f>SUM(L8,S8,Y8,AE8,AK8,AQ8,AU8,BA8,BG8,BM8,BR8,BW8)</f>
        <v>68</v>
      </c>
      <c r="BY8" s="1049">
        <v>7</v>
      </c>
    </row>
    <row r="9" spans="1:78" ht="17.399999999999999" x14ac:dyDescent="0.4">
      <c r="A9" s="82" t="s">
        <v>596</v>
      </c>
      <c r="B9" s="149">
        <v>3159</v>
      </c>
      <c r="C9" s="148" t="s">
        <v>597</v>
      </c>
      <c r="D9" s="91" t="s">
        <v>600</v>
      </c>
      <c r="E9" s="156"/>
      <c r="F9" s="435"/>
      <c r="G9" s="435"/>
      <c r="H9" s="435"/>
      <c r="I9" s="435"/>
      <c r="J9" s="435"/>
      <c r="K9" s="435"/>
      <c r="L9" s="647"/>
      <c r="M9" s="1065"/>
      <c r="N9" s="432"/>
      <c r="O9" s="432"/>
      <c r="P9" s="432"/>
      <c r="Q9" s="432"/>
      <c r="R9" s="432"/>
      <c r="S9" s="1005"/>
      <c r="T9" s="971"/>
      <c r="U9" s="971"/>
      <c r="V9" s="971"/>
      <c r="W9" s="971"/>
      <c r="X9" s="971"/>
      <c r="Y9" s="647"/>
      <c r="Z9" s="438"/>
      <c r="AA9" s="438">
        <v>11</v>
      </c>
      <c r="AB9" s="438">
        <v>5</v>
      </c>
      <c r="AC9" s="438"/>
      <c r="AD9" s="438">
        <v>13</v>
      </c>
      <c r="AE9" s="1013">
        <f t="shared" si="1"/>
        <v>29</v>
      </c>
      <c r="AF9" s="124"/>
      <c r="AG9" s="124">
        <v>5</v>
      </c>
      <c r="AH9" s="124">
        <v>7</v>
      </c>
      <c r="AI9" s="124">
        <v>3</v>
      </c>
      <c r="AJ9" s="124">
        <v>5</v>
      </c>
      <c r="AK9" s="737">
        <f t="shared" si="2"/>
        <v>20</v>
      </c>
      <c r="AL9" s="124"/>
      <c r="AM9" s="124">
        <v>5</v>
      </c>
      <c r="AN9" s="124">
        <v>5</v>
      </c>
      <c r="AO9" s="124">
        <v>7</v>
      </c>
      <c r="AP9" s="124">
        <v>5</v>
      </c>
      <c r="AQ9" s="737">
        <f t="shared" ref="AQ9:AQ14" si="5">SUM(AL9:AP9)</f>
        <v>22</v>
      </c>
      <c r="AR9" s="1135">
        <v>5</v>
      </c>
      <c r="AS9" s="1135">
        <v>5</v>
      </c>
      <c r="AT9" s="1135">
        <v>4</v>
      </c>
      <c r="AU9" s="737">
        <f>SUM(AR9:AT9)</f>
        <v>14</v>
      </c>
      <c r="AV9" s="279"/>
      <c r="AW9" s="279"/>
      <c r="AX9" s="279"/>
      <c r="AY9" s="279"/>
      <c r="AZ9" s="279"/>
      <c r="BA9" s="647"/>
      <c r="BB9" s="435">
        <v>7</v>
      </c>
      <c r="BC9" s="435"/>
      <c r="BD9" s="435"/>
      <c r="BE9" s="435"/>
      <c r="BF9" s="435"/>
      <c r="BG9" s="762">
        <f t="shared" si="3"/>
        <v>7</v>
      </c>
      <c r="BH9" s="434">
        <v>7</v>
      </c>
      <c r="BI9" s="434"/>
      <c r="BJ9" s="434"/>
      <c r="BK9" s="434"/>
      <c r="BL9" s="434"/>
      <c r="BM9" s="762">
        <f t="shared" si="4"/>
        <v>7</v>
      </c>
      <c r="BN9" s="124">
        <v>4</v>
      </c>
      <c r="BO9" s="124">
        <v>5</v>
      </c>
      <c r="BP9" s="124">
        <v>7</v>
      </c>
      <c r="BQ9" s="124">
        <v>7</v>
      </c>
      <c r="BR9" s="806">
        <f>SUM(BN9:BQ9)</f>
        <v>23</v>
      </c>
      <c r="BS9" s="124">
        <v>4</v>
      </c>
      <c r="BT9" s="124">
        <v>5</v>
      </c>
      <c r="BU9" s="124">
        <v>7</v>
      </c>
      <c r="BV9" s="124">
        <v>7</v>
      </c>
      <c r="BW9" s="806">
        <f>SUM(BS9:BV9)</f>
        <v>23</v>
      </c>
      <c r="BX9" s="100">
        <f>SUM(L9,S9,Y9,AE9,AK9,AQ9,AU9,BA9,BG9,BM9,BR9,BW9)</f>
        <v>145</v>
      </c>
      <c r="BY9" s="1049">
        <v>2</v>
      </c>
    </row>
    <row r="10" spans="1:78" ht="17.399999999999999" x14ac:dyDescent="0.4">
      <c r="A10" s="51" t="s">
        <v>581</v>
      </c>
      <c r="B10" s="96">
        <v>3161</v>
      </c>
      <c r="C10" s="91" t="s">
        <v>383</v>
      </c>
      <c r="D10" s="71" t="s">
        <v>384</v>
      </c>
      <c r="E10" s="156"/>
      <c r="F10" s="435"/>
      <c r="G10" s="435"/>
      <c r="H10" s="435"/>
      <c r="I10" s="435">
        <v>6</v>
      </c>
      <c r="J10" s="435">
        <v>3</v>
      </c>
      <c r="K10" s="435">
        <v>2</v>
      </c>
      <c r="L10" s="647">
        <f>SUM(F10:K10)</f>
        <v>11</v>
      </c>
      <c r="M10" s="1065"/>
      <c r="N10" s="432"/>
      <c r="O10" s="432"/>
      <c r="P10" s="432">
        <v>4</v>
      </c>
      <c r="Q10" s="432">
        <v>4</v>
      </c>
      <c r="R10" s="432">
        <v>6</v>
      </c>
      <c r="S10" s="1005">
        <f>SUM(M10:R10)</f>
        <v>14</v>
      </c>
      <c r="T10" s="971"/>
      <c r="U10" s="971"/>
      <c r="V10" s="971"/>
      <c r="W10" s="971"/>
      <c r="X10" s="971"/>
      <c r="Y10" s="647"/>
      <c r="Z10" s="438">
        <v>9</v>
      </c>
      <c r="AA10" s="438">
        <v>5</v>
      </c>
      <c r="AB10" s="438"/>
      <c r="AC10" s="438"/>
      <c r="AD10" s="438"/>
      <c r="AE10" s="1013">
        <f t="shared" si="1"/>
        <v>14</v>
      </c>
      <c r="AF10" s="124"/>
      <c r="AG10" s="124">
        <v>3</v>
      </c>
      <c r="AH10" s="124"/>
      <c r="AI10" s="124">
        <v>6</v>
      </c>
      <c r="AJ10" s="124">
        <v>6</v>
      </c>
      <c r="AK10" s="737">
        <f t="shared" si="2"/>
        <v>15</v>
      </c>
      <c r="AL10" s="124"/>
      <c r="AM10" s="124">
        <v>4</v>
      </c>
      <c r="AN10" s="124"/>
      <c r="AO10" s="124">
        <v>5</v>
      </c>
      <c r="AP10" s="124">
        <v>6</v>
      </c>
      <c r="AQ10" s="737">
        <f t="shared" si="5"/>
        <v>15</v>
      </c>
      <c r="AR10" s="1135">
        <v>3</v>
      </c>
      <c r="AS10" s="1135">
        <v>2</v>
      </c>
      <c r="AT10" s="1135">
        <v>3</v>
      </c>
      <c r="AU10" s="737">
        <f>SUM(AR10:AT10)</f>
        <v>8</v>
      </c>
      <c r="AV10" s="279">
        <v>4</v>
      </c>
      <c r="AW10" s="279"/>
      <c r="AX10" s="279"/>
      <c r="AY10" s="279"/>
      <c r="AZ10" s="279"/>
      <c r="BA10" s="647">
        <f>SUM(AV10:AZ10)</f>
        <v>4</v>
      </c>
      <c r="BB10" s="435">
        <v>2</v>
      </c>
      <c r="BC10" s="435"/>
      <c r="BD10" s="435">
        <v>3</v>
      </c>
      <c r="BE10" s="435">
        <v>6</v>
      </c>
      <c r="BF10" s="435">
        <v>6</v>
      </c>
      <c r="BG10" s="762">
        <f t="shared" si="3"/>
        <v>17</v>
      </c>
      <c r="BH10" s="434">
        <v>2</v>
      </c>
      <c r="BI10" s="435"/>
      <c r="BJ10" s="434">
        <v>4</v>
      </c>
      <c r="BK10" s="434">
        <v>7</v>
      </c>
      <c r="BL10" s="434">
        <v>5</v>
      </c>
      <c r="BM10" s="762">
        <f t="shared" si="4"/>
        <v>18</v>
      </c>
      <c r="BN10" s="124"/>
      <c r="BO10" s="124">
        <v>3</v>
      </c>
      <c r="BP10" s="124">
        <v>3</v>
      </c>
      <c r="BQ10" s="124">
        <v>3</v>
      </c>
      <c r="BR10" s="806">
        <f>SUM(BN10:BQ10)</f>
        <v>9</v>
      </c>
      <c r="BS10" s="124"/>
      <c r="BT10" s="124">
        <v>4</v>
      </c>
      <c r="BU10" s="124">
        <v>2</v>
      </c>
      <c r="BV10" s="124">
        <v>4</v>
      </c>
      <c r="BW10" s="806">
        <f>SUM(BS10:BV10)</f>
        <v>10</v>
      </c>
      <c r="BX10" s="100">
        <f t="shared" ref="BX10:BX36" si="6">SUM(L10,S10,Y10,AE10,AK10,AQ10,AU10,BA10,BG10,BM10,BR10,BW10)</f>
        <v>135</v>
      </c>
      <c r="BY10" s="1049">
        <v>3</v>
      </c>
    </row>
    <row r="11" spans="1:78" ht="17.399999999999999" x14ac:dyDescent="0.4">
      <c r="A11" s="63" t="s">
        <v>535</v>
      </c>
      <c r="B11" s="264">
        <v>4146</v>
      </c>
      <c r="C11" s="51" t="s">
        <v>536</v>
      </c>
      <c r="D11" s="51" t="s">
        <v>554</v>
      </c>
      <c r="E11" s="156"/>
      <c r="F11" s="435"/>
      <c r="G11" s="435"/>
      <c r="H11" s="435"/>
      <c r="I11" s="435">
        <v>5</v>
      </c>
      <c r="J11" s="435">
        <v>4</v>
      </c>
      <c r="K11" s="435">
        <v>6</v>
      </c>
      <c r="L11" s="647">
        <f>SUM(F11:K11)</f>
        <v>15</v>
      </c>
      <c r="M11" s="1065"/>
      <c r="N11" s="432"/>
      <c r="O11" s="432"/>
      <c r="P11" s="432">
        <v>2</v>
      </c>
      <c r="Q11" s="432">
        <v>3</v>
      </c>
      <c r="R11" s="432">
        <v>5</v>
      </c>
      <c r="S11" s="1005">
        <f>SUM(M11:R11)</f>
        <v>10</v>
      </c>
      <c r="T11" s="971"/>
      <c r="U11" s="971"/>
      <c r="V11" s="971"/>
      <c r="W11" s="971"/>
      <c r="X11" s="971"/>
      <c r="Y11" s="647"/>
      <c r="Z11" s="438">
        <v>6</v>
      </c>
      <c r="AA11" s="438"/>
      <c r="AB11" s="438"/>
      <c r="AC11" s="438"/>
      <c r="AD11" s="438"/>
      <c r="AE11" s="1013">
        <f t="shared" si="1"/>
        <v>6</v>
      </c>
      <c r="AF11" s="124"/>
      <c r="AG11" s="124"/>
      <c r="AH11" s="124">
        <v>5</v>
      </c>
      <c r="AI11" s="124">
        <v>7</v>
      </c>
      <c r="AJ11" s="124">
        <v>7</v>
      </c>
      <c r="AK11" s="737">
        <f t="shared" si="2"/>
        <v>19</v>
      </c>
      <c r="AL11" s="124"/>
      <c r="AM11" s="124"/>
      <c r="AN11" s="124">
        <v>6</v>
      </c>
      <c r="AO11" s="124">
        <v>6</v>
      </c>
      <c r="AP11" s="124">
        <v>7</v>
      </c>
      <c r="AQ11" s="737">
        <f t="shared" si="5"/>
        <v>19</v>
      </c>
      <c r="AR11" s="1135">
        <v>4</v>
      </c>
      <c r="AS11" s="1135">
        <v>4</v>
      </c>
      <c r="AT11" s="1135">
        <v>2</v>
      </c>
      <c r="AU11" s="737">
        <f>SUM(AR11:AT11)</f>
        <v>10</v>
      </c>
      <c r="AV11" s="279">
        <v>2</v>
      </c>
      <c r="AW11" s="279"/>
      <c r="AX11" s="279">
        <v>2</v>
      </c>
      <c r="AY11" s="279">
        <v>4</v>
      </c>
      <c r="AZ11" s="279"/>
      <c r="BA11" s="647">
        <f t="shared" si="0"/>
        <v>8</v>
      </c>
      <c r="BB11" s="435">
        <v>5</v>
      </c>
      <c r="BC11" s="435"/>
      <c r="BD11" s="435"/>
      <c r="BE11" s="435">
        <v>5</v>
      </c>
      <c r="BF11" s="435">
        <v>7</v>
      </c>
      <c r="BG11" s="762">
        <f t="shared" si="3"/>
        <v>17</v>
      </c>
      <c r="BH11" s="434">
        <v>5</v>
      </c>
      <c r="BI11" s="435"/>
      <c r="BJ11" s="434"/>
      <c r="BK11" s="434">
        <v>5</v>
      </c>
      <c r="BL11" s="434">
        <v>7</v>
      </c>
      <c r="BM11" s="762">
        <f t="shared" si="4"/>
        <v>17</v>
      </c>
      <c r="BN11" s="124">
        <v>2</v>
      </c>
      <c r="BO11" s="124">
        <v>5</v>
      </c>
      <c r="BP11" s="124">
        <v>2</v>
      </c>
      <c r="BQ11" s="124">
        <v>5</v>
      </c>
      <c r="BR11" s="806">
        <f>SUM(BN11:BQ11)</f>
        <v>14</v>
      </c>
      <c r="BS11" s="124">
        <v>5</v>
      </c>
      <c r="BT11" s="124">
        <v>2</v>
      </c>
      <c r="BU11" s="124">
        <v>3</v>
      </c>
      <c r="BV11" s="124">
        <v>2</v>
      </c>
      <c r="BW11" s="806">
        <f>SUM(BS11:BV11)</f>
        <v>12</v>
      </c>
      <c r="BX11" s="100">
        <f t="shared" si="6"/>
        <v>147</v>
      </c>
      <c r="BY11" s="1049">
        <v>1</v>
      </c>
    </row>
    <row r="12" spans="1:78" ht="17.399999999999999" x14ac:dyDescent="0.4">
      <c r="A12" s="51" t="s">
        <v>264</v>
      </c>
      <c r="B12" s="96">
        <v>2660</v>
      </c>
      <c r="C12" s="91" t="s">
        <v>262</v>
      </c>
      <c r="D12" s="91" t="s">
        <v>265</v>
      </c>
      <c r="E12" s="156"/>
      <c r="F12" s="435"/>
      <c r="G12" s="435"/>
      <c r="H12" s="435"/>
      <c r="I12" s="435"/>
      <c r="J12" s="435"/>
      <c r="K12" s="435"/>
      <c r="L12" s="647"/>
      <c r="M12" s="1065"/>
      <c r="N12" s="432"/>
      <c r="O12" s="432"/>
      <c r="P12" s="432"/>
      <c r="Q12" s="432"/>
      <c r="R12" s="432"/>
      <c r="S12" s="1005"/>
      <c r="T12" s="971"/>
      <c r="U12" s="971"/>
      <c r="V12" s="971"/>
      <c r="W12" s="971"/>
      <c r="X12" s="971"/>
      <c r="Y12" s="647">
        <f>SUM(T12:X12)</f>
        <v>0</v>
      </c>
      <c r="Z12" s="438">
        <v>7</v>
      </c>
      <c r="AA12" s="438">
        <v>8</v>
      </c>
      <c r="AB12" s="438"/>
      <c r="AC12" s="438"/>
      <c r="AD12" s="438">
        <v>8</v>
      </c>
      <c r="AE12" s="1013">
        <f t="shared" si="1"/>
        <v>23</v>
      </c>
      <c r="AF12" s="124"/>
      <c r="AG12" s="124"/>
      <c r="AH12" s="124"/>
      <c r="AI12" s="124"/>
      <c r="AJ12" s="124"/>
      <c r="AK12" s="737">
        <f t="shared" si="2"/>
        <v>0</v>
      </c>
      <c r="AL12" s="124"/>
      <c r="AM12" s="124"/>
      <c r="AN12" s="124"/>
      <c r="AO12" s="124"/>
      <c r="AP12" s="124"/>
      <c r="AQ12" s="737">
        <f t="shared" si="5"/>
        <v>0</v>
      </c>
      <c r="AR12" s="1135"/>
      <c r="AS12" s="1135"/>
      <c r="AT12" s="1135"/>
      <c r="AU12" s="737"/>
      <c r="AV12" s="279"/>
      <c r="AW12" s="279"/>
      <c r="AX12" s="279"/>
      <c r="AY12" s="279"/>
      <c r="AZ12" s="279"/>
      <c r="BA12" s="647">
        <f t="shared" si="0"/>
        <v>0</v>
      </c>
      <c r="BB12" s="435"/>
      <c r="BC12" s="435"/>
      <c r="BD12" s="435"/>
      <c r="BE12" s="435"/>
      <c r="BF12" s="435"/>
      <c r="BG12" s="762">
        <f t="shared" si="3"/>
        <v>0</v>
      </c>
      <c r="BH12" s="434"/>
      <c r="BI12" s="435"/>
      <c r="BJ12" s="434"/>
      <c r="BK12" s="434"/>
      <c r="BL12" s="434"/>
      <c r="BM12" s="762">
        <f t="shared" si="4"/>
        <v>0</v>
      </c>
      <c r="BN12" s="124"/>
      <c r="BO12" s="124"/>
      <c r="BP12" s="124"/>
      <c r="BQ12" s="124"/>
      <c r="BR12" s="806"/>
      <c r="BS12" s="124"/>
      <c r="BT12" s="124"/>
      <c r="BU12" s="124"/>
      <c r="BV12" s="124"/>
      <c r="BW12" s="806"/>
      <c r="BX12" s="100">
        <f t="shared" si="6"/>
        <v>23</v>
      </c>
      <c r="BY12" s="1056"/>
    </row>
    <row r="13" spans="1:78" ht="17.399999999999999" x14ac:dyDescent="0.4">
      <c r="A13" s="71" t="s">
        <v>747</v>
      </c>
      <c r="B13" s="58">
        <v>4033</v>
      </c>
      <c r="C13" s="71" t="s">
        <v>231</v>
      </c>
      <c r="D13" s="51" t="s">
        <v>433</v>
      </c>
      <c r="E13" s="156"/>
      <c r="F13" s="435"/>
      <c r="G13" s="435"/>
      <c r="H13" s="435"/>
      <c r="I13" s="435"/>
      <c r="J13" s="435"/>
      <c r="K13" s="435"/>
      <c r="L13" s="647">
        <f>SUM(F13:K13)</f>
        <v>0</v>
      </c>
      <c r="M13" s="1065"/>
      <c r="N13" s="432"/>
      <c r="O13" s="432"/>
      <c r="P13" s="432"/>
      <c r="Q13" s="432"/>
      <c r="R13" s="432"/>
      <c r="S13" s="1005"/>
      <c r="T13" s="971"/>
      <c r="U13" s="971"/>
      <c r="V13" s="971"/>
      <c r="W13" s="971"/>
      <c r="X13" s="971"/>
      <c r="Y13" s="647"/>
      <c r="Z13" s="438">
        <v>11</v>
      </c>
      <c r="AA13" s="438">
        <v>10</v>
      </c>
      <c r="AB13" s="438">
        <v>4</v>
      </c>
      <c r="AC13" s="438"/>
      <c r="AD13" s="438">
        <v>7</v>
      </c>
      <c r="AE13" s="1013">
        <f t="shared" si="1"/>
        <v>32</v>
      </c>
      <c r="AF13" s="124"/>
      <c r="AG13" s="124">
        <v>2</v>
      </c>
      <c r="AH13" s="124">
        <v>4</v>
      </c>
      <c r="AI13" s="124">
        <v>2</v>
      </c>
      <c r="AJ13" s="124">
        <v>3</v>
      </c>
      <c r="AK13" s="737">
        <f t="shared" si="2"/>
        <v>11</v>
      </c>
      <c r="AL13" s="124"/>
      <c r="AM13" s="124">
        <v>2</v>
      </c>
      <c r="AN13" s="124">
        <v>3</v>
      </c>
      <c r="AO13" s="124">
        <v>3</v>
      </c>
      <c r="AP13" s="124">
        <v>3</v>
      </c>
      <c r="AQ13" s="737">
        <f t="shared" si="5"/>
        <v>11</v>
      </c>
      <c r="AR13" s="1135"/>
      <c r="AS13" s="1135"/>
      <c r="AT13" s="1135"/>
      <c r="AU13" s="737"/>
      <c r="AV13" s="279"/>
      <c r="AW13" s="279"/>
      <c r="AX13" s="279"/>
      <c r="AY13" s="279"/>
      <c r="AZ13" s="279"/>
      <c r="BA13" s="647">
        <f>SUM(AV13:AZ13)</f>
        <v>0</v>
      </c>
      <c r="BB13" s="435">
        <v>4</v>
      </c>
      <c r="BC13" s="435"/>
      <c r="BD13" s="435">
        <v>2</v>
      </c>
      <c r="BE13" s="435">
        <v>2</v>
      </c>
      <c r="BF13" s="435">
        <v>4</v>
      </c>
      <c r="BG13" s="762">
        <f t="shared" si="3"/>
        <v>12</v>
      </c>
      <c r="BH13" s="434">
        <v>3</v>
      </c>
      <c r="BI13" s="435"/>
      <c r="BJ13" s="434">
        <v>3</v>
      </c>
      <c r="BK13" s="434">
        <v>2</v>
      </c>
      <c r="BL13" s="434">
        <v>6</v>
      </c>
      <c r="BM13" s="762">
        <f t="shared" si="4"/>
        <v>14</v>
      </c>
      <c r="BN13" s="124">
        <v>1</v>
      </c>
      <c r="BO13" s="124">
        <v>1</v>
      </c>
      <c r="BP13" s="124">
        <v>6</v>
      </c>
      <c r="BQ13" s="124">
        <v>4</v>
      </c>
      <c r="BR13" s="806">
        <f>SUM(BN13:BQ13)</f>
        <v>12</v>
      </c>
      <c r="BS13" s="124">
        <v>1</v>
      </c>
      <c r="BT13" s="124">
        <v>1</v>
      </c>
      <c r="BU13" s="124">
        <v>6</v>
      </c>
      <c r="BV13" s="124">
        <v>5</v>
      </c>
      <c r="BW13" s="806">
        <f>SUM(BS13:BV13)</f>
        <v>13</v>
      </c>
      <c r="BX13" s="100">
        <f t="shared" si="6"/>
        <v>105</v>
      </c>
      <c r="BY13" s="1049">
        <v>5</v>
      </c>
      <c r="BZ13" s="88"/>
    </row>
    <row r="14" spans="1:78" ht="17.399999999999999" x14ac:dyDescent="0.4">
      <c r="A14" s="44" t="s">
        <v>569</v>
      </c>
      <c r="B14" s="214">
        <v>3155</v>
      </c>
      <c r="C14" s="44" t="s">
        <v>570</v>
      </c>
      <c r="D14" s="71" t="s">
        <v>572</v>
      </c>
      <c r="E14" s="156"/>
      <c r="F14" s="435"/>
      <c r="G14" s="435"/>
      <c r="H14" s="435"/>
      <c r="I14" s="435"/>
      <c r="J14" s="435"/>
      <c r="K14" s="435"/>
      <c r="L14" s="647"/>
      <c r="M14" s="1065"/>
      <c r="N14" s="432"/>
      <c r="O14" s="432"/>
      <c r="P14" s="432"/>
      <c r="Q14" s="432"/>
      <c r="R14" s="432"/>
      <c r="S14" s="1005"/>
      <c r="T14" s="971"/>
      <c r="U14" s="971"/>
      <c r="V14" s="971"/>
      <c r="W14" s="971"/>
      <c r="X14" s="971"/>
      <c r="Y14" s="647"/>
      <c r="Z14" s="438"/>
      <c r="AA14" s="438"/>
      <c r="AB14" s="438"/>
      <c r="AC14" s="438"/>
      <c r="AD14" s="438"/>
      <c r="AE14" s="1013">
        <f t="shared" si="1"/>
        <v>0</v>
      </c>
      <c r="AF14" s="124"/>
      <c r="AG14" s="124"/>
      <c r="AH14" s="124"/>
      <c r="AI14" s="124"/>
      <c r="AJ14" s="124"/>
      <c r="AK14" s="737">
        <f t="shared" si="2"/>
        <v>0</v>
      </c>
      <c r="AL14" s="124"/>
      <c r="AM14" s="124"/>
      <c r="AN14" s="124"/>
      <c r="AO14" s="124"/>
      <c r="AP14" s="124"/>
      <c r="AQ14" s="737">
        <f t="shared" si="5"/>
        <v>0</v>
      </c>
      <c r="AR14" s="1135"/>
      <c r="AS14" s="1135"/>
      <c r="AT14" s="1135"/>
      <c r="AU14" s="737"/>
      <c r="AV14" s="279"/>
      <c r="AW14" s="279"/>
      <c r="AX14" s="279"/>
      <c r="AY14" s="279"/>
      <c r="AZ14" s="279"/>
      <c r="BA14" s="647"/>
      <c r="BB14" s="435"/>
      <c r="BC14" s="435"/>
      <c r="BD14" s="435"/>
      <c r="BE14" s="435"/>
      <c r="BF14" s="435"/>
      <c r="BG14" s="762"/>
      <c r="BH14" s="434"/>
      <c r="BI14" s="435"/>
      <c r="BJ14" s="434"/>
      <c r="BK14" s="434"/>
      <c r="BL14" s="434"/>
      <c r="BM14" s="762"/>
      <c r="BN14" s="124"/>
      <c r="BO14" s="124"/>
      <c r="BP14" s="124"/>
      <c r="BQ14" s="124">
        <v>6</v>
      </c>
      <c r="BR14" s="809">
        <f>SUM(BN14:BQ14)</f>
        <v>6</v>
      </c>
      <c r="BS14" s="124"/>
      <c r="BT14" s="124"/>
      <c r="BU14" s="124"/>
      <c r="BV14" s="124">
        <v>3</v>
      </c>
      <c r="BW14" s="809">
        <f>SUM(BS14:BV14)</f>
        <v>3</v>
      </c>
      <c r="BX14" s="100">
        <f t="shared" si="6"/>
        <v>9</v>
      </c>
      <c r="BY14" s="1049"/>
      <c r="BZ14" s="88"/>
    </row>
    <row r="15" spans="1:78" ht="17.399999999999999" x14ac:dyDescent="0.4">
      <c r="A15" s="51" t="s">
        <v>282</v>
      </c>
      <c r="B15" s="58">
        <v>2558</v>
      </c>
      <c r="C15" s="222" t="s">
        <v>283</v>
      </c>
      <c r="D15" s="51" t="s">
        <v>284</v>
      </c>
      <c r="E15" s="156"/>
      <c r="F15" s="435"/>
      <c r="G15" s="435"/>
      <c r="H15" s="435"/>
      <c r="I15" s="435"/>
      <c r="J15" s="435"/>
      <c r="K15" s="435"/>
      <c r="L15" s="647"/>
      <c r="M15" s="1065"/>
      <c r="N15" s="432"/>
      <c r="O15" s="432"/>
      <c r="P15" s="432"/>
      <c r="Q15" s="432"/>
      <c r="R15" s="432"/>
      <c r="S15" s="1005"/>
      <c r="T15" s="971"/>
      <c r="U15" s="971"/>
      <c r="V15" s="971"/>
      <c r="W15" s="971"/>
      <c r="X15" s="971"/>
      <c r="Y15" s="647"/>
      <c r="Z15" s="438"/>
      <c r="AA15" s="438"/>
      <c r="AB15" s="438"/>
      <c r="AC15" s="438"/>
      <c r="AD15" s="438"/>
      <c r="AE15" s="1013"/>
      <c r="AF15" s="124"/>
      <c r="AG15" s="124"/>
      <c r="AH15" s="124"/>
      <c r="AI15" s="124"/>
      <c r="AJ15" s="124"/>
      <c r="AK15" s="737">
        <f>SUM(AH15:AJ15)</f>
        <v>0</v>
      </c>
      <c r="AL15" s="124"/>
      <c r="AM15" s="124"/>
      <c r="AN15" s="124"/>
      <c r="AO15" s="124"/>
      <c r="AP15" s="124"/>
      <c r="AQ15" s="737">
        <f>SUM(AN15:AP15)</f>
        <v>0</v>
      </c>
      <c r="AR15" s="1135"/>
      <c r="AS15" s="1135"/>
      <c r="AT15" s="1135"/>
      <c r="AU15" s="737"/>
      <c r="AV15" s="279"/>
      <c r="AW15" s="279"/>
      <c r="AX15" s="279"/>
      <c r="AY15" s="279"/>
      <c r="AZ15" s="279"/>
      <c r="BA15" s="647"/>
      <c r="BB15" s="435"/>
      <c r="BC15" s="435"/>
      <c r="BD15" s="435"/>
      <c r="BE15" s="435"/>
      <c r="BF15" s="435"/>
      <c r="BG15" s="762"/>
      <c r="BH15" s="434"/>
      <c r="BI15" s="435"/>
      <c r="BJ15" s="434"/>
      <c r="BK15" s="434"/>
      <c r="BL15" s="434"/>
      <c r="BM15" s="762"/>
      <c r="BN15" s="124"/>
      <c r="BO15" s="124"/>
      <c r="BP15" s="124"/>
      <c r="BQ15" s="124"/>
      <c r="BR15" s="810">
        <f>SUM(BN15:BQ15)</f>
        <v>0</v>
      </c>
      <c r="BS15" s="124"/>
      <c r="BT15" s="124"/>
      <c r="BU15" s="124"/>
      <c r="BV15" s="124"/>
      <c r="BW15" s="810">
        <f>SUM(BS15:BV15)</f>
        <v>0</v>
      </c>
      <c r="BX15" s="100">
        <f t="shared" si="6"/>
        <v>0</v>
      </c>
      <c r="BY15" s="1049"/>
    </row>
    <row r="16" spans="1:78" ht="17.399999999999999" x14ac:dyDescent="0.4">
      <c r="A16" s="51" t="s">
        <v>243</v>
      </c>
      <c r="B16" s="96">
        <v>3064</v>
      </c>
      <c r="C16" s="91" t="s">
        <v>203</v>
      </c>
      <c r="D16" s="104" t="s">
        <v>541</v>
      </c>
      <c r="E16" s="156"/>
      <c r="F16" s="435"/>
      <c r="G16" s="435">
        <v>2</v>
      </c>
      <c r="H16" s="435"/>
      <c r="I16" s="435">
        <v>7</v>
      </c>
      <c r="J16" s="435">
        <v>7</v>
      </c>
      <c r="K16" s="435">
        <v>7</v>
      </c>
      <c r="L16" s="647">
        <f>SUM(F16:K16)</f>
        <v>23</v>
      </c>
      <c r="M16" s="1065"/>
      <c r="N16" s="432">
        <v>2</v>
      </c>
      <c r="O16" s="432"/>
      <c r="P16" s="432">
        <v>7</v>
      </c>
      <c r="Q16" s="432">
        <v>7</v>
      </c>
      <c r="R16" s="432">
        <v>7</v>
      </c>
      <c r="S16" s="1005">
        <f>SUM(M16:R16)</f>
        <v>23</v>
      </c>
      <c r="T16" s="971"/>
      <c r="U16" s="971"/>
      <c r="V16" s="971"/>
      <c r="W16" s="971"/>
      <c r="X16" s="971"/>
      <c r="Y16" s="647"/>
      <c r="Z16" s="438">
        <v>10</v>
      </c>
      <c r="AA16" s="438">
        <v>3</v>
      </c>
      <c r="AB16" s="438"/>
      <c r="AC16" s="438"/>
      <c r="AD16" s="438">
        <v>11</v>
      </c>
      <c r="AE16" s="1013">
        <f>SUM(Z16:AD16)</f>
        <v>24</v>
      </c>
      <c r="AF16" s="124"/>
      <c r="AG16" s="124"/>
      <c r="AH16" s="124"/>
      <c r="AI16" s="124"/>
      <c r="AJ16" s="124"/>
      <c r="AK16" s="737"/>
      <c r="AL16" s="124"/>
      <c r="AM16" s="124"/>
      <c r="AN16" s="124"/>
      <c r="AO16" s="124"/>
      <c r="AP16" s="124"/>
      <c r="AQ16" s="737"/>
      <c r="AR16" s="1135"/>
      <c r="AS16" s="1135"/>
      <c r="AT16" s="1135"/>
      <c r="AU16" s="737"/>
      <c r="AV16" s="279">
        <v>5</v>
      </c>
      <c r="AW16" s="279"/>
      <c r="AX16" s="279">
        <v>3</v>
      </c>
      <c r="AY16" s="279">
        <v>1</v>
      </c>
      <c r="AZ16" s="279"/>
      <c r="BA16" s="647">
        <f>SUM(AV16:AZ16)</f>
        <v>9</v>
      </c>
      <c r="BB16" s="435"/>
      <c r="BC16" s="435"/>
      <c r="BD16" s="435"/>
      <c r="BE16" s="435"/>
      <c r="BF16" s="435"/>
      <c r="BG16" s="762">
        <f>SUM(BB16:BF16)</f>
        <v>0</v>
      </c>
      <c r="BH16" s="434"/>
      <c r="BI16" s="435"/>
      <c r="BJ16" s="434"/>
      <c r="BK16" s="434"/>
      <c r="BL16" s="434"/>
      <c r="BM16" s="762">
        <f>SUM(BH16:BL16)</f>
        <v>0</v>
      </c>
      <c r="BN16" s="124">
        <v>5</v>
      </c>
      <c r="BO16" s="124">
        <v>2</v>
      </c>
      <c r="BP16" s="124">
        <v>5</v>
      </c>
      <c r="BQ16" s="124">
        <v>2</v>
      </c>
      <c r="BR16" s="808">
        <f>SUM(BN16:BQ16)</f>
        <v>14</v>
      </c>
      <c r="BS16" s="124">
        <v>2</v>
      </c>
      <c r="BT16" s="124">
        <v>2</v>
      </c>
      <c r="BU16" s="124">
        <v>4</v>
      </c>
      <c r="BV16" s="124">
        <v>6</v>
      </c>
      <c r="BW16" s="808">
        <f>SUM(BS16:BV16)</f>
        <v>14</v>
      </c>
      <c r="BX16" s="100">
        <f t="shared" si="6"/>
        <v>107</v>
      </c>
      <c r="BY16" s="1049">
        <v>4</v>
      </c>
    </row>
    <row r="17" spans="1:79" ht="17.399999999999999" x14ac:dyDescent="0.4">
      <c r="A17" s="51" t="s">
        <v>591</v>
      </c>
      <c r="B17" s="96">
        <v>4043</v>
      </c>
      <c r="C17" s="91" t="s">
        <v>313</v>
      </c>
      <c r="D17" s="91" t="s">
        <v>544</v>
      </c>
      <c r="E17" s="176"/>
      <c r="F17" s="435"/>
      <c r="G17" s="435"/>
      <c r="H17" s="435"/>
      <c r="I17" s="435">
        <v>1</v>
      </c>
      <c r="J17" s="435">
        <v>2</v>
      </c>
      <c r="K17" s="435">
        <v>5</v>
      </c>
      <c r="L17" s="647">
        <f>SUM(F17:K17)</f>
        <v>8</v>
      </c>
      <c r="M17" s="1065"/>
      <c r="N17" s="432"/>
      <c r="O17" s="432"/>
      <c r="P17" s="432">
        <v>1</v>
      </c>
      <c r="Q17" s="432">
        <v>1</v>
      </c>
      <c r="R17" s="432">
        <v>3</v>
      </c>
      <c r="S17" s="1005">
        <f>SUM(M17:R17)</f>
        <v>5</v>
      </c>
      <c r="T17" s="971"/>
      <c r="U17" s="971"/>
      <c r="V17" s="971"/>
      <c r="W17" s="971"/>
      <c r="X17" s="971"/>
      <c r="Y17" s="647"/>
      <c r="Z17" s="438"/>
      <c r="AA17" s="438"/>
      <c r="AB17" s="438"/>
      <c r="AC17" s="438"/>
      <c r="AD17" s="438"/>
      <c r="AE17" s="1013"/>
      <c r="AF17" s="124"/>
      <c r="AG17" s="124"/>
      <c r="AH17" s="124"/>
      <c r="AI17" s="124"/>
      <c r="AJ17" s="124"/>
      <c r="AK17" s="737"/>
      <c r="AL17" s="124"/>
      <c r="AM17" s="124"/>
      <c r="AN17" s="124"/>
      <c r="AO17" s="124"/>
      <c r="AP17" s="124"/>
      <c r="AQ17" s="737"/>
      <c r="AR17" s="1135"/>
      <c r="AS17" s="1135"/>
      <c r="AT17" s="1135"/>
      <c r="AU17" s="737"/>
      <c r="AV17" s="279"/>
      <c r="AW17" s="279"/>
      <c r="AX17" s="279">
        <v>4</v>
      </c>
      <c r="AY17" s="279">
        <v>2</v>
      </c>
      <c r="AZ17" s="279"/>
      <c r="BA17" s="647">
        <f>SUM(AW17:AZ17)</f>
        <v>6</v>
      </c>
      <c r="BB17" s="435"/>
      <c r="BC17" s="435"/>
      <c r="BD17" s="435">
        <v>1</v>
      </c>
      <c r="BE17" s="435">
        <v>4</v>
      </c>
      <c r="BF17" s="435">
        <v>3</v>
      </c>
      <c r="BG17" s="762">
        <f>SUM(BB17:BF17)</f>
        <v>8</v>
      </c>
      <c r="BH17" s="434"/>
      <c r="BI17" s="435"/>
      <c r="BJ17" s="434">
        <v>1</v>
      </c>
      <c r="BK17" s="434">
        <v>4</v>
      </c>
      <c r="BL17" s="434">
        <v>4</v>
      </c>
      <c r="BM17" s="762">
        <f>SUM(BH17:BL17)</f>
        <v>9</v>
      </c>
      <c r="BN17" s="124"/>
      <c r="BO17" s="124"/>
      <c r="BP17" s="124"/>
      <c r="BQ17" s="124"/>
      <c r="BR17" s="808"/>
      <c r="BS17" s="124"/>
      <c r="BT17" s="124"/>
      <c r="BU17" s="124"/>
      <c r="BV17" s="124"/>
      <c r="BW17" s="808"/>
      <c r="BX17" s="100">
        <f t="shared" si="6"/>
        <v>36</v>
      </c>
      <c r="BY17" s="1049">
        <v>9</v>
      </c>
    </row>
    <row r="18" spans="1:79" ht="17.399999999999999" x14ac:dyDescent="0.4">
      <c r="A18" s="51" t="s">
        <v>538</v>
      </c>
      <c r="B18" s="96">
        <v>2970</v>
      </c>
      <c r="C18" s="91" t="s">
        <v>539</v>
      </c>
      <c r="D18" s="91" t="s">
        <v>540</v>
      </c>
      <c r="E18" s="156"/>
      <c r="F18" s="435"/>
      <c r="G18" s="435"/>
      <c r="H18" s="435"/>
      <c r="I18" s="435"/>
      <c r="J18" s="435"/>
      <c r="K18" s="435"/>
      <c r="L18" s="647"/>
      <c r="M18" s="1065"/>
      <c r="N18" s="432"/>
      <c r="O18" s="432"/>
      <c r="P18" s="432"/>
      <c r="Q18" s="432"/>
      <c r="R18" s="432"/>
      <c r="S18" s="1005"/>
      <c r="T18" s="971"/>
      <c r="U18" s="971"/>
      <c r="V18" s="971"/>
      <c r="W18" s="971"/>
      <c r="X18" s="971"/>
      <c r="Y18" s="647"/>
      <c r="Z18" s="438"/>
      <c r="AA18" s="438"/>
      <c r="AB18" s="438"/>
      <c r="AC18" s="438"/>
      <c r="AD18" s="438"/>
      <c r="AE18" s="1013"/>
      <c r="AF18" s="124"/>
      <c r="AG18" s="124"/>
      <c r="AH18" s="124"/>
      <c r="AI18" s="124"/>
      <c r="AJ18" s="124"/>
      <c r="AK18" s="737"/>
      <c r="AL18" s="124"/>
      <c r="AM18" s="124"/>
      <c r="AN18" s="124"/>
      <c r="AO18" s="124"/>
      <c r="AP18" s="124"/>
      <c r="AQ18" s="737"/>
      <c r="AR18" s="1135"/>
      <c r="AS18" s="1135"/>
      <c r="AT18" s="1135"/>
      <c r="AU18" s="737"/>
      <c r="AV18" s="279"/>
      <c r="AW18" s="279"/>
      <c r="AX18" s="279"/>
      <c r="AY18" s="279"/>
      <c r="AZ18" s="279"/>
      <c r="BA18" s="647"/>
      <c r="BB18" s="435"/>
      <c r="BC18" s="435"/>
      <c r="BD18" s="435"/>
      <c r="BE18" s="435"/>
      <c r="BF18" s="435"/>
      <c r="BG18" s="762">
        <f>SUM(BB18:BF18)</f>
        <v>0</v>
      </c>
      <c r="BH18" s="434"/>
      <c r="BI18" s="435"/>
      <c r="BJ18" s="434"/>
      <c r="BK18" s="434"/>
      <c r="BL18" s="434"/>
      <c r="BM18" s="762"/>
      <c r="BN18" s="124"/>
      <c r="BO18" s="124"/>
      <c r="BP18" s="124"/>
      <c r="BQ18" s="124"/>
      <c r="BR18" s="808"/>
      <c r="BS18" s="124"/>
      <c r="BT18" s="124"/>
      <c r="BU18" s="124"/>
      <c r="BV18" s="124"/>
      <c r="BW18" s="808"/>
      <c r="BX18" s="100">
        <f t="shared" si="6"/>
        <v>0</v>
      </c>
      <c r="BY18" s="1049"/>
    </row>
    <row r="19" spans="1:79" ht="17.399999999999999" x14ac:dyDescent="0.4">
      <c r="A19" s="44" t="s">
        <v>560</v>
      </c>
      <c r="B19" s="214">
        <v>2999</v>
      </c>
      <c r="C19" s="44" t="s">
        <v>562</v>
      </c>
      <c r="D19" s="51" t="s">
        <v>571</v>
      </c>
      <c r="E19" s="156"/>
      <c r="F19" s="443"/>
      <c r="G19" s="443"/>
      <c r="H19" s="435"/>
      <c r="I19" s="435"/>
      <c r="J19" s="435"/>
      <c r="K19" s="435"/>
      <c r="L19" s="647"/>
      <c r="M19" s="1065"/>
      <c r="N19" s="432"/>
      <c r="O19" s="432"/>
      <c r="P19" s="432"/>
      <c r="Q19" s="432"/>
      <c r="R19" s="432"/>
      <c r="S19" s="1005"/>
      <c r="T19" s="971"/>
      <c r="U19" s="971"/>
      <c r="V19" s="971"/>
      <c r="W19" s="971"/>
      <c r="X19" s="971"/>
      <c r="Y19" s="647"/>
      <c r="Z19" s="438"/>
      <c r="AA19" s="438"/>
      <c r="AB19" s="438"/>
      <c r="AC19" s="438"/>
      <c r="AD19" s="438"/>
      <c r="AE19" s="1013"/>
      <c r="AF19" s="124"/>
      <c r="AG19" s="124">
        <v>4</v>
      </c>
      <c r="AH19" s="124">
        <v>1</v>
      </c>
      <c r="AI19" s="124">
        <v>4</v>
      </c>
      <c r="AJ19" s="124"/>
      <c r="AK19" s="737">
        <f>SUM(AF19:AJ19)</f>
        <v>9</v>
      </c>
      <c r="AL19" s="124"/>
      <c r="AM19" s="124">
        <v>3</v>
      </c>
      <c r="AN19" s="124">
        <v>1</v>
      </c>
      <c r="AO19" s="124">
        <v>4</v>
      </c>
      <c r="AP19" s="124"/>
      <c r="AQ19" s="737">
        <f>SUM(AL19:AP19)</f>
        <v>8</v>
      </c>
      <c r="AR19" s="1135"/>
      <c r="AS19" s="1135"/>
      <c r="AT19" s="1135"/>
      <c r="AU19" s="737"/>
      <c r="AV19" s="279"/>
      <c r="AW19" s="279"/>
      <c r="AX19" s="279"/>
      <c r="AY19" s="279"/>
      <c r="AZ19" s="279"/>
      <c r="BA19" s="647"/>
      <c r="BB19" s="435"/>
      <c r="BC19" s="435"/>
      <c r="BD19" s="435"/>
      <c r="BE19" s="435"/>
      <c r="BF19" s="435"/>
      <c r="BG19" s="762"/>
      <c r="BH19" s="434"/>
      <c r="BI19" s="435"/>
      <c r="BJ19" s="434"/>
      <c r="BK19" s="434"/>
      <c r="BL19" s="434"/>
      <c r="BM19" s="762"/>
      <c r="BN19" s="124"/>
      <c r="BO19" s="124"/>
      <c r="BP19" s="124"/>
      <c r="BQ19" s="124"/>
      <c r="BR19" s="809">
        <f>SUM(BN19:BQ19)</f>
        <v>0</v>
      </c>
      <c r="BS19" s="124"/>
      <c r="BT19" s="124"/>
      <c r="BU19" s="124"/>
      <c r="BV19" s="124"/>
      <c r="BW19" s="809">
        <f>SUM(BS19:BV19)</f>
        <v>0</v>
      </c>
      <c r="BX19" s="100">
        <f t="shared" si="6"/>
        <v>17</v>
      </c>
      <c r="BY19" s="863"/>
    </row>
    <row r="20" spans="1:79" ht="17.399999999999999" x14ac:dyDescent="0.4">
      <c r="A20" s="51" t="s">
        <v>542</v>
      </c>
      <c r="B20" s="96">
        <v>4093</v>
      </c>
      <c r="C20" s="91" t="s">
        <v>99</v>
      </c>
      <c r="D20" s="91" t="s">
        <v>218</v>
      </c>
      <c r="E20" s="156"/>
      <c r="F20" s="435"/>
      <c r="G20" s="435"/>
      <c r="H20" s="435"/>
      <c r="I20" s="435"/>
      <c r="J20" s="435"/>
      <c r="K20" s="435"/>
      <c r="L20" s="647"/>
      <c r="M20" s="1065"/>
      <c r="N20" s="432"/>
      <c r="O20" s="432"/>
      <c r="P20" s="432"/>
      <c r="Q20" s="432"/>
      <c r="R20" s="432"/>
      <c r="S20" s="1005"/>
      <c r="T20" s="971"/>
      <c r="U20" s="971"/>
      <c r="V20" s="971"/>
      <c r="W20" s="971"/>
      <c r="X20" s="971"/>
      <c r="Y20" s="647"/>
      <c r="Z20" s="438"/>
      <c r="AA20" s="438"/>
      <c r="AB20" s="438"/>
      <c r="AC20" s="438"/>
      <c r="AD20" s="438"/>
      <c r="AE20" s="1013"/>
      <c r="AF20" s="124"/>
      <c r="AG20" s="124"/>
      <c r="AH20" s="124"/>
      <c r="AI20" s="124"/>
      <c r="AJ20" s="124"/>
      <c r="AK20" s="737"/>
      <c r="AL20" s="124"/>
      <c r="AM20" s="124"/>
      <c r="AN20" s="124"/>
      <c r="AO20" s="124"/>
      <c r="AP20" s="124"/>
      <c r="AQ20" s="737"/>
      <c r="AR20" s="1135"/>
      <c r="AS20" s="1135"/>
      <c r="AT20" s="1135"/>
      <c r="AU20" s="737"/>
      <c r="AV20" s="279"/>
      <c r="AW20" s="279"/>
      <c r="AX20" s="279"/>
      <c r="AY20" s="279"/>
      <c r="AZ20" s="279"/>
      <c r="BA20" s="647"/>
      <c r="BB20" s="435"/>
      <c r="BC20" s="435"/>
      <c r="BD20" s="435"/>
      <c r="BE20" s="435"/>
      <c r="BF20" s="435"/>
      <c r="BG20" s="762"/>
      <c r="BH20" s="434"/>
      <c r="BI20" s="435"/>
      <c r="BJ20" s="434"/>
      <c r="BK20" s="434"/>
      <c r="BL20" s="434"/>
      <c r="BM20" s="762"/>
      <c r="BN20" s="124"/>
      <c r="BO20" s="124"/>
      <c r="BP20" s="124"/>
      <c r="BQ20" s="124"/>
      <c r="BR20" s="808"/>
      <c r="BS20" s="124"/>
      <c r="BT20" s="124"/>
      <c r="BU20" s="124"/>
      <c r="BV20" s="124"/>
      <c r="BW20" s="808"/>
      <c r="BX20" s="100">
        <f t="shared" si="6"/>
        <v>0</v>
      </c>
      <c r="BY20" s="1049"/>
      <c r="CA20" s="1063"/>
    </row>
    <row r="21" spans="1:79" ht="17.399999999999999" x14ac:dyDescent="0.4">
      <c r="A21" s="51" t="s">
        <v>419</v>
      </c>
      <c r="B21" s="58">
        <v>2996</v>
      </c>
      <c r="C21" s="51" t="s">
        <v>99</v>
      </c>
      <c r="D21" s="71" t="s">
        <v>218</v>
      </c>
      <c r="E21" s="176"/>
      <c r="F21" s="435"/>
      <c r="G21" s="435"/>
      <c r="H21" s="435"/>
      <c r="I21" s="435"/>
      <c r="J21" s="435"/>
      <c r="K21" s="435"/>
      <c r="L21" s="647">
        <f>SUM(F21:K21)</f>
        <v>0</v>
      </c>
      <c r="M21" s="1065"/>
      <c r="N21" s="432"/>
      <c r="O21" s="432"/>
      <c r="P21" s="432"/>
      <c r="Q21" s="432"/>
      <c r="R21" s="432"/>
      <c r="S21" s="1005">
        <v>0</v>
      </c>
      <c r="T21" s="971"/>
      <c r="U21" s="971"/>
      <c r="V21" s="971"/>
      <c r="W21" s="971"/>
      <c r="X21" s="971"/>
      <c r="Y21" s="647"/>
      <c r="Z21" s="438"/>
      <c r="AA21" s="438"/>
      <c r="AB21" s="438"/>
      <c r="AC21" s="438"/>
      <c r="AD21" s="438"/>
      <c r="AE21" s="1013"/>
      <c r="AF21" s="124"/>
      <c r="AG21" s="124"/>
      <c r="AH21" s="124"/>
      <c r="AI21" s="124"/>
      <c r="AJ21" s="124"/>
      <c r="AK21" s="737"/>
      <c r="AL21" s="124"/>
      <c r="AM21" s="124"/>
      <c r="AN21" s="124"/>
      <c r="AO21" s="124"/>
      <c r="AP21" s="124"/>
      <c r="AQ21" s="737"/>
      <c r="AR21" s="1135"/>
      <c r="AS21" s="1135"/>
      <c r="AT21" s="1135"/>
      <c r="AU21" s="737"/>
      <c r="AV21" s="279"/>
      <c r="AW21" s="279"/>
      <c r="AX21" s="279"/>
      <c r="AY21" s="279"/>
      <c r="AZ21" s="279"/>
      <c r="BA21" s="647">
        <f>SUM(AV21:AZ21)</f>
        <v>0</v>
      </c>
      <c r="BB21" s="435"/>
      <c r="BC21" s="435"/>
      <c r="BD21" s="435"/>
      <c r="BE21" s="435"/>
      <c r="BF21" s="435"/>
      <c r="BG21" s="762"/>
      <c r="BH21" s="434"/>
      <c r="BI21" s="435"/>
      <c r="BJ21" s="434"/>
      <c r="BK21" s="434"/>
      <c r="BL21" s="434"/>
      <c r="BM21" s="762"/>
      <c r="BN21" s="124"/>
      <c r="BO21" s="124"/>
      <c r="BP21" s="124"/>
      <c r="BQ21" s="124"/>
      <c r="BR21" s="808"/>
      <c r="BS21" s="124"/>
      <c r="BT21" s="124"/>
      <c r="BU21" s="124"/>
      <c r="BV21" s="124"/>
      <c r="BW21" s="808"/>
      <c r="BX21" s="100">
        <f t="shared" si="6"/>
        <v>0</v>
      </c>
      <c r="BY21" s="1049"/>
    </row>
    <row r="22" spans="1:79" ht="17.399999999999999" x14ac:dyDescent="0.4">
      <c r="A22" s="51" t="s">
        <v>323</v>
      </c>
      <c r="B22" s="96">
        <v>2948</v>
      </c>
      <c r="C22" s="91" t="s">
        <v>324</v>
      </c>
      <c r="D22" s="104" t="s">
        <v>380</v>
      </c>
      <c r="E22" s="157"/>
      <c r="F22" s="444"/>
      <c r="G22" s="444"/>
      <c r="H22" s="435"/>
      <c r="I22" s="435"/>
      <c r="J22" s="435"/>
      <c r="K22" s="435"/>
      <c r="L22" s="647"/>
      <c r="M22" s="432"/>
      <c r="N22" s="432"/>
      <c r="O22" s="432"/>
      <c r="P22" s="432"/>
      <c r="Q22" s="432"/>
      <c r="R22" s="432"/>
      <c r="S22" s="1005"/>
      <c r="T22" s="971"/>
      <c r="U22" s="971"/>
      <c r="V22" s="971"/>
      <c r="W22" s="971"/>
      <c r="X22" s="971"/>
      <c r="Y22" s="647"/>
      <c r="Z22" s="438"/>
      <c r="AA22" s="438"/>
      <c r="AB22" s="438"/>
      <c r="AC22" s="438"/>
      <c r="AD22" s="438"/>
      <c r="AE22" s="1013"/>
      <c r="AF22" s="124"/>
      <c r="AG22" s="124"/>
      <c r="AH22" s="124"/>
      <c r="AI22" s="124"/>
      <c r="AJ22" s="124"/>
      <c r="AK22" s="737"/>
      <c r="AL22" s="124"/>
      <c r="AM22" s="124"/>
      <c r="AN22" s="124"/>
      <c r="AO22" s="124"/>
      <c r="AP22" s="124"/>
      <c r="AQ22" s="737"/>
      <c r="AR22" s="1135"/>
      <c r="AS22" s="1135"/>
      <c r="AT22" s="1135"/>
      <c r="AU22" s="737"/>
      <c r="AV22" s="279"/>
      <c r="AW22" s="279"/>
      <c r="AX22" s="279"/>
      <c r="AY22" s="279"/>
      <c r="AZ22" s="279"/>
      <c r="BA22" s="647"/>
      <c r="BB22" s="435"/>
      <c r="BC22" s="435"/>
      <c r="BD22" s="435"/>
      <c r="BE22" s="435"/>
      <c r="BF22" s="435"/>
      <c r="BG22" s="762">
        <f>SUM(BB22:BF22)</f>
        <v>0</v>
      </c>
      <c r="BH22" s="434"/>
      <c r="BI22" s="435"/>
      <c r="BJ22" s="434"/>
      <c r="BK22" s="434"/>
      <c r="BL22" s="434"/>
      <c r="BM22" s="762"/>
      <c r="BN22" s="124"/>
      <c r="BO22" s="124"/>
      <c r="BP22" s="124"/>
      <c r="BQ22" s="124"/>
      <c r="BR22" s="810">
        <f>SUM(BN22:BQ22)</f>
        <v>0</v>
      </c>
      <c r="BS22" s="124"/>
      <c r="BT22" s="124"/>
      <c r="BU22" s="124"/>
      <c r="BV22" s="124"/>
      <c r="BW22" s="810">
        <f>SUM(BS22:BV22)</f>
        <v>0</v>
      </c>
      <c r="BX22" s="100">
        <f t="shared" si="6"/>
        <v>0</v>
      </c>
      <c r="BY22" s="1049"/>
    </row>
    <row r="23" spans="1:79" ht="17.399999999999999" x14ac:dyDescent="0.4">
      <c r="A23" s="64" t="s">
        <v>611</v>
      </c>
      <c r="B23" s="149">
        <v>3163</v>
      </c>
      <c r="C23" s="103" t="s">
        <v>612</v>
      </c>
      <c r="D23" s="91">
        <v>7506</v>
      </c>
      <c r="E23" s="157"/>
      <c r="F23" s="444"/>
      <c r="G23" s="444"/>
      <c r="H23" s="435"/>
      <c r="I23" s="435"/>
      <c r="J23" s="435"/>
      <c r="K23" s="435"/>
      <c r="L23" s="647"/>
      <c r="M23" s="432"/>
      <c r="N23" s="432"/>
      <c r="O23" s="432"/>
      <c r="P23" s="432"/>
      <c r="Q23" s="432"/>
      <c r="R23" s="432"/>
      <c r="S23" s="1005"/>
      <c r="T23" s="971"/>
      <c r="U23" s="971"/>
      <c r="V23" s="971"/>
      <c r="W23" s="971"/>
      <c r="X23" s="971"/>
      <c r="Y23" s="647">
        <f>SUM(T23:X23)</f>
        <v>0</v>
      </c>
      <c r="Z23" s="438"/>
      <c r="AA23" s="438"/>
      <c r="AB23" s="438"/>
      <c r="AC23" s="438"/>
      <c r="AD23" s="438"/>
      <c r="AE23" s="1013"/>
      <c r="AF23" s="124"/>
      <c r="AG23" s="124"/>
      <c r="AH23" s="124"/>
      <c r="AI23" s="124"/>
      <c r="AJ23" s="124"/>
      <c r="AK23" s="737"/>
      <c r="AL23" s="124"/>
      <c r="AM23" s="124"/>
      <c r="AN23" s="124"/>
      <c r="AO23" s="124"/>
      <c r="AP23" s="124"/>
      <c r="AQ23" s="737"/>
      <c r="AR23" s="1135"/>
      <c r="AS23" s="1135"/>
      <c r="AT23" s="1135"/>
      <c r="AU23" s="737"/>
      <c r="AV23" s="279"/>
      <c r="AW23" s="279"/>
      <c r="AX23" s="279"/>
      <c r="AY23" s="279"/>
      <c r="AZ23" s="279"/>
      <c r="BA23" s="647"/>
      <c r="BB23" s="435"/>
      <c r="BC23" s="435"/>
      <c r="BD23" s="435"/>
      <c r="BE23" s="435"/>
      <c r="BF23" s="435"/>
      <c r="BG23" s="762"/>
      <c r="BH23" s="434"/>
      <c r="BI23" s="435"/>
      <c r="BJ23" s="434"/>
      <c r="BK23" s="434"/>
      <c r="BL23" s="434"/>
      <c r="BM23" s="762"/>
      <c r="BN23" s="124"/>
      <c r="BO23" s="124"/>
      <c r="BP23" s="124"/>
      <c r="BQ23" s="124"/>
      <c r="BR23" s="810"/>
      <c r="BS23" s="124"/>
      <c r="BT23" s="124"/>
      <c r="BU23" s="124"/>
      <c r="BV23" s="124"/>
      <c r="BW23" s="810"/>
      <c r="BX23" s="100">
        <f t="shared" si="6"/>
        <v>0</v>
      </c>
      <c r="BY23" s="1049"/>
    </row>
    <row r="24" spans="1:79" ht="17.399999999999999" x14ac:dyDescent="0.4">
      <c r="A24" s="64" t="s">
        <v>609</v>
      </c>
      <c r="B24" s="149">
        <v>3140</v>
      </c>
      <c r="C24" s="103" t="s">
        <v>610</v>
      </c>
      <c r="D24" s="91">
        <v>7462</v>
      </c>
      <c r="E24" s="157"/>
      <c r="F24" s="444"/>
      <c r="G24" s="444"/>
      <c r="H24" s="435"/>
      <c r="I24" s="435"/>
      <c r="J24" s="435"/>
      <c r="K24" s="435"/>
      <c r="L24" s="647"/>
      <c r="M24" s="432"/>
      <c r="N24" s="432"/>
      <c r="O24" s="432"/>
      <c r="P24" s="432"/>
      <c r="Q24" s="432"/>
      <c r="R24" s="432"/>
      <c r="S24" s="1005"/>
      <c r="T24" s="971"/>
      <c r="U24" s="971"/>
      <c r="V24" s="971"/>
      <c r="W24" s="971"/>
      <c r="X24" s="971"/>
      <c r="Y24" s="647">
        <f>SUM(T24:X24)</f>
        <v>0</v>
      </c>
      <c r="Z24" s="438"/>
      <c r="AA24" s="438">
        <v>6</v>
      </c>
      <c r="AB24" s="438"/>
      <c r="AC24" s="438"/>
      <c r="AD24" s="438">
        <v>6</v>
      </c>
      <c r="AE24" s="1013">
        <f>SUM(Z24:AD24)</f>
        <v>12</v>
      </c>
      <c r="AF24" s="124"/>
      <c r="AG24" s="124"/>
      <c r="AH24" s="124"/>
      <c r="AI24" s="124"/>
      <c r="AJ24" s="124"/>
      <c r="AK24" s="737"/>
      <c r="AL24" s="124"/>
      <c r="AM24" s="124"/>
      <c r="AN24" s="124"/>
      <c r="AO24" s="124"/>
      <c r="AP24" s="124"/>
      <c r="AQ24" s="737"/>
      <c r="AR24" s="1135"/>
      <c r="AS24" s="1135"/>
      <c r="AT24" s="1135"/>
      <c r="AU24" s="737"/>
      <c r="AV24" s="279"/>
      <c r="AW24" s="279"/>
      <c r="AX24" s="279"/>
      <c r="AY24" s="279"/>
      <c r="AZ24" s="279"/>
      <c r="BA24" s="647"/>
      <c r="BB24" s="435"/>
      <c r="BC24" s="435"/>
      <c r="BD24" s="435"/>
      <c r="BE24" s="435"/>
      <c r="BF24" s="435"/>
      <c r="BG24" s="762"/>
      <c r="BH24" s="434"/>
      <c r="BI24" s="435"/>
      <c r="BJ24" s="434"/>
      <c r="BK24" s="434"/>
      <c r="BL24" s="434"/>
      <c r="BM24" s="762"/>
      <c r="BN24" s="124"/>
      <c r="BO24" s="124"/>
      <c r="BP24" s="124"/>
      <c r="BQ24" s="124"/>
      <c r="BR24" s="810"/>
      <c r="BS24" s="124"/>
      <c r="BT24" s="124"/>
      <c r="BU24" s="124"/>
      <c r="BV24" s="124"/>
      <c r="BW24" s="810"/>
      <c r="BX24" s="100">
        <f t="shared" si="6"/>
        <v>12</v>
      </c>
      <c r="BY24" s="1049"/>
    </row>
    <row r="25" spans="1:79" ht="17.399999999999999" x14ac:dyDescent="0.4">
      <c r="A25" s="51" t="s">
        <v>563</v>
      </c>
      <c r="B25" s="96">
        <v>2856</v>
      </c>
      <c r="C25" s="91" t="s">
        <v>564</v>
      </c>
      <c r="D25" s="91" t="s">
        <v>571</v>
      </c>
      <c r="E25" s="157"/>
      <c r="F25" s="444"/>
      <c r="G25" s="444"/>
      <c r="H25" s="435"/>
      <c r="I25" s="435"/>
      <c r="J25" s="435"/>
      <c r="K25" s="435"/>
      <c r="L25" s="647"/>
      <c r="M25" s="432"/>
      <c r="N25" s="432"/>
      <c r="O25" s="432"/>
      <c r="P25" s="432"/>
      <c r="Q25" s="432"/>
      <c r="R25" s="432"/>
      <c r="S25" s="1005"/>
      <c r="T25" s="971"/>
      <c r="U25" s="971"/>
      <c r="V25" s="971"/>
      <c r="W25" s="971"/>
      <c r="X25" s="971"/>
      <c r="Y25" s="647"/>
      <c r="Z25" s="438"/>
      <c r="AA25" s="438"/>
      <c r="AB25" s="438"/>
      <c r="AC25" s="438"/>
      <c r="AD25" s="438"/>
      <c r="AE25" s="1013"/>
      <c r="AF25" s="124"/>
      <c r="AG25" s="124"/>
      <c r="AH25" s="124"/>
      <c r="AI25" s="124"/>
      <c r="AJ25" s="124"/>
      <c r="AK25" s="726">
        <f>SUM(AF25:AJ25)</f>
        <v>0</v>
      </c>
      <c r="AL25" s="124"/>
      <c r="AM25" s="124"/>
      <c r="AN25" s="124"/>
      <c r="AO25" s="124"/>
      <c r="AP25" s="124"/>
      <c r="AQ25" s="726">
        <f>SUM(AL25:AP25)</f>
        <v>0</v>
      </c>
      <c r="AR25" s="1136"/>
      <c r="AS25" s="1136"/>
      <c r="AT25" s="1136"/>
      <c r="AU25" s="726"/>
      <c r="AV25" s="279"/>
      <c r="AW25" s="279"/>
      <c r="AX25" s="279"/>
      <c r="AY25" s="279"/>
      <c r="AZ25" s="279"/>
      <c r="BA25" s="647"/>
      <c r="BB25" s="435"/>
      <c r="BC25" s="435"/>
      <c r="BD25" s="435"/>
      <c r="BE25" s="435"/>
      <c r="BF25" s="435"/>
      <c r="BG25" s="762"/>
      <c r="BH25" s="434"/>
      <c r="BI25" s="435"/>
      <c r="BJ25" s="434"/>
      <c r="BK25" s="434"/>
      <c r="BL25" s="434"/>
      <c r="BM25" s="762"/>
      <c r="BN25" s="124"/>
      <c r="BO25" s="124"/>
      <c r="BP25" s="124"/>
      <c r="BQ25" s="124"/>
      <c r="BR25" s="808"/>
      <c r="BS25" s="124"/>
      <c r="BT25" s="124"/>
      <c r="BU25" s="124"/>
      <c r="BV25" s="124"/>
      <c r="BW25" s="808"/>
      <c r="BX25" s="100">
        <f t="shared" si="6"/>
        <v>0</v>
      </c>
      <c r="BY25" s="1049"/>
    </row>
    <row r="26" spans="1:79" ht="17.399999999999999" x14ac:dyDescent="0.4">
      <c r="A26" s="51" t="s">
        <v>565</v>
      </c>
      <c r="B26" s="96"/>
      <c r="C26" s="91" t="s">
        <v>566</v>
      </c>
      <c r="D26" s="91" t="s">
        <v>221</v>
      </c>
      <c r="E26" s="157"/>
      <c r="F26" s="444"/>
      <c r="G26" s="444"/>
      <c r="H26" s="435"/>
      <c r="I26" s="435"/>
      <c r="J26" s="435"/>
      <c r="K26" s="435"/>
      <c r="L26" s="647"/>
      <c r="M26" s="432"/>
      <c r="N26" s="432"/>
      <c r="O26" s="432"/>
      <c r="P26" s="432"/>
      <c r="Q26" s="432"/>
      <c r="R26" s="432"/>
      <c r="S26" s="1005"/>
      <c r="T26" s="971"/>
      <c r="U26" s="971"/>
      <c r="V26" s="971"/>
      <c r="W26" s="971"/>
      <c r="X26" s="971"/>
      <c r="Y26" s="647"/>
      <c r="Z26" s="438"/>
      <c r="AA26" s="438"/>
      <c r="AB26" s="438"/>
      <c r="AC26" s="438"/>
      <c r="AD26" s="438"/>
      <c r="AE26" s="1013"/>
      <c r="AF26" s="124"/>
      <c r="AG26" s="124"/>
      <c r="AH26" s="124"/>
      <c r="AI26" s="124"/>
      <c r="AJ26" s="124"/>
      <c r="AK26" s="726">
        <f>SUM(AF26:AJ26)</f>
        <v>0</v>
      </c>
      <c r="AL26" s="124"/>
      <c r="AM26" s="124"/>
      <c r="AN26" s="124"/>
      <c r="AO26" s="124"/>
      <c r="AP26" s="124"/>
      <c r="AQ26" s="726">
        <f>SUM(AL26:AP26)</f>
        <v>0</v>
      </c>
      <c r="AR26" s="1136"/>
      <c r="AS26" s="1136"/>
      <c r="AT26" s="1136"/>
      <c r="AU26" s="726"/>
      <c r="AV26" s="279"/>
      <c r="AW26" s="279"/>
      <c r="AX26" s="279"/>
      <c r="AY26" s="279"/>
      <c r="AZ26" s="279"/>
      <c r="BA26" s="647"/>
      <c r="BB26" s="435"/>
      <c r="BC26" s="435"/>
      <c r="BD26" s="435"/>
      <c r="BE26" s="435"/>
      <c r="BF26" s="435"/>
      <c r="BG26" s="762"/>
      <c r="BH26" s="434"/>
      <c r="BI26" s="434"/>
      <c r="BJ26" s="434"/>
      <c r="BK26" s="434"/>
      <c r="BL26" s="434"/>
      <c r="BM26" s="762"/>
      <c r="BN26" s="124"/>
      <c r="BO26" s="124"/>
      <c r="BP26" s="124"/>
      <c r="BQ26" s="124"/>
      <c r="BR26" s="808"/>
      <c r="BS26" s="124"/>
      <c r="BT26" s="124"/>
      <c r="BU26" s="124"/>
      <c r="BV26" s="124"/>
      <c r="BW26" s="808"/>
      <c r="BX26" s="100">
        <f t="shared" si="6"/>
        <v>0</v>
      </c>
      <c r="BY26" s="1049"/>
    </row>
    <row r="27" spans="1:79" ht="17.399999999999999" x14ac:dyDescent="0.4">
      <c r="A27" s="71" t="s">
        <v>584</v>
      </c>
      <c r="B27" s="149">
        <v>3166</v>
      </c>
      <c r="C27" s="104" t="s">
        <v>583</v>
      </c>
      <c r="D27" s="104" t="s">
        <v>628</v>
      </c>
      <c r="E27" s="157"/>
      <c r="F27" s="444"/>
      <c r="G27" s="444"/>
      <c r="H27" s="435"/>
      <c r="I27" s="435"/>
      <c r="J27" s="435"/>
      <c r="K27" s="435"/>
      <c r="L27" s="647"/>
      <c r="M27" s="432"/>
      <c r="N27" s="432"/>
      <c r="O27" s="432"/>
      <c r="P27" s="432"/>
      <c r="Q27" s="432"/>
      <c r="R27" s="432"/>
      <c r="S27" s="1005"/>
      <c r="T27" s="971"/>
      <c r="U27" s="971"/>
      <c r="V27" s="971"/>
      <c r="W27" s="971"/>
      <c r="X27" s="971"/>
      <c r="Y27" s="647"/>
      <c r="Z27" s="438"/>
      <c r="AA27" s="438"/>
      <c r="AB27" s="438"/>
      <c r="AC27" s="438"/>
      <c r="AD27" s="438"/>
      <c r="AE27" s="1013"/>
      <c r="AF27" s="124"/>
      <c r="AG27" s="124"/>
      <c r="AH27" s="124"/>
      <c r="AI27" s="124"/>
      <c r="AJ27" s="124"/>
      <c r="AK27" s="726"/>
      <c r="AL27" s="124"/>
      <c r="AM27" s="124"/>
      <c r="AN27" s="124"/>
      <c r="AO27" s="124"/>
      <c r="AP27" s="124"/>
      <c r="AQ27" s="726"/>
      <c r="AR27" s="1136"/>
      <c r="AS27" s="1136"/>
      <c r="AT27" s="1136"/>
      <c r="AU27" s="726"/>
      <c r="AV27" s="279"/>
      <c r="AW27" s="279"/>
      <c r="AX27" s="279"/>
      <c r="AY27" s="279"/>
      <c r="AZ27" s="279"/>
      <c r="BA27" s="647"/>
      <c r="BB27" s="435"/>
      <c r="BC27" s="435"/>
      <c r="BD27" s="435"/>
      <c r="BE27" s="435"/>
      <c r="BF27" s="435"/>
      <c r="BG27" s="762"/>
      <c r="BH27" s="434"/>
      <c r="BI27" s="434"/>
      <c r="BJ27" s="434"/>
      <c r="BK27" s="434"/>
      <c r="BL27" s="434"/>
      <c r="BM27" s="762"/>
      <c r="BN27" s="124"/>
      <c r="BO27" s="124"/>
      <c r="BP27" s="124"/>
      <c r="BQ27" s="124"/>
      <c r="BR27" s="808"/>
      <c r="BS27" s="124"/>
      <c r="BT27" s="124"/>
      <c r="BU27" s="124"/>
      <c r="BV27" s="124"/>
      <c r="BW27" s="808"/>
      <c r="BX27" s="100">
        <f t="shared" si="6"/>
        <v>0</v>
      </c>
      <c r="BY27" s="1056"/>
    </row>
    <row r="28" spans="1:79" ht="17.399999999999999" x14ac:dyDescent="0.4">
      <c r="A28" s="188" t="s">
        <v>545</v>
      </c>
      <c r="B28" s="196">
        <v>3141</v>
      </c>
      <c r="C28" s="189" t="s">
        <v>546</v>
      </c>
      <c r="D28" s="104" t="s">
        <v>602</v>
      </c>
      <c r="E28" s="155"/>
      <c r="F28" s="444"/>
      <c r="G28" s="444"/>
      <c r="H28" s="435"/>
      <c r="I28" s="435"/>
      <c r="J28" s="435"/>
      <c r="K28" s="435"/>
      <c r="L28" s="647"/>
      <c r="M28" s="432"/>
      <c r="N28" s="432"/>
      <c r="O28" s="432"/>
      <c r="P28" s="432"/>
      <c r="Q28" s="432"/>
      <c r="R28" s="432"/>
      <c r="S28" s="1005"/>
      <c r="T28" s="971"/>
      <c r="U28" s="971"/>
      <c r="V28" s="971"/>
      <c r="W28" s="971"/>
      <c r="X28" s="971"/>
      <c r="Y28" s="647"/>
      <c r="Z28" s="438"/>
      <c r="AA28" s="438"/>
      <c r="AB28" s="438"/>
      <c r="AC28" s="438"/>
      <c r="AD28" s="438"/>
      <c r="AE28" s="1013">
        <f>SUM(Z28:AD28)</f>
        <v>0</v>
      </c>
      <c r="AF28" s="124"/>
      <c r="AG28" s="124"/>
      <c r="AH28" s="124">
        <v>6</v>
      </c>
      <c r="AI28" s="124"/>
      <c r="AJ28" s="124"/>
      <c r="AK28" s="726">
        <f>SUM(AF28:AJ28)</f>
        <v>6</v>
      </c>
      <c r="AL28" s="124"/>
      <c r="AM28" s="124"/>
      <c r="AN28" s="124">
        <v>7</v>
      </c>
      <c r="AO28" s="124"/>
      <c r="AP28" s="124"/>
      <c r="AQ28" s="726">
        <f>SUM(AL28:AP28)</f>
        <v>7</v>
      </c>
      <c r="AR28" s="1136"/>
      <c r="AS28" s="1136"/>
      <c r="AT28" s="1136">
        <v>5</v>
      </c>
      <c r="AU28" s="726">
        <f>SUM(AR28:AT28)</f>
        <v>5</v>
      </c>
      <c r="AV28" s="279"/>
      <c r="AW28" s="279"/>
      <c r="AX28" s="279"/>
      <c r="AY28" s="279"/>
      <c r="AZ28" s="279"/>
      <c r="BA28" s="647"/>
      <c r="BB28" s="435"/>
      <c r="BC28" s="435"/>
      <c r="BD28" s="435"/>
      <c r="BE28" s="435"/>
      <c r="BF28" s="435"/>
      <c r="BG28" s="762"/>
      <c r="BH28" s="434"/>
      <c r="BI28" s="434"/>
      <c r="BJ28" s="434"/>
      <c r="BK28" s="434"/>
      <c r="BL28" s="434"/>
      <c r="BM28" s="762"/>
      <c r="BN28" s="124"/>
      <c r="BO28" s="124"/>
      <c r="BP28" s="124"/>
      <c r="BQ28" s="124"/>
      <c r="BR28" s="809">
        <f>SUM(BN28:BQ28)</f>
        <v>0</v>
      </c>
      <c r="BS28" s="124"/>
      <c r="BT28" s="124"/>
      <c r="BU28" s="124"/>
      <c r="BV28" s="124"/>
      <c r="BW28" s="809">
        <f>SUM(BS28:BV28)</f>
        <v>0</v>
      </c>
      <c r="BX28" s="100">
        <f t="shared" si="6"/>
        <v>18</v>
      </c>
      <c r="BY28" s="1049">
        <v>10</v>
      </c>
    </row>
    <row r="29" spans="1:79" ht="17.399999999999999" x14ac:dyDescent="0.4">
      <c r="A29" s="51" t="s">
        <v>550</v>
      </c>
      <c r="B29" s="96">
        <v>4129</v>
      </c>
      <c r="C29" s="91" t="s">
        <v>551</v>
      </c>
      <c r="D29" s="91" t="s">
        <v>552</v>
      </c>
      <c r="E29" s="157"/>
      <c r="F29" s="444"/>
      <c r="G29" s="444"/>
      <c r="H29" s="435"/>
      <c r="I29" s="435">
        <v>2</v>
      </c>
      <c r="J29" s="435">
        <v>6</v>
      </c>
      <c r="K29" s="435">
        <v>3</v>
      </c>
      <c r="L29" s="647">
        <f>SUM(F29:K29)</f>
        <v>11</v>
      </c>
      <c r="M29" s="432"/>
      <c r="N29" s="432"/>
      <c r="O29" s="432"/>
      <c r="P29" s="432">
        <v>5</v>
      </c>
      <c r="Q29" s="432">
        <v>6</v>
      </c>
      <c r="R29" s="432">
        <v>2</v>
      </c>
      <c r="S29" s="1005">
        <f>SUM(M29:R29)</f>
        <v>13</v>
      </c>
      <c r="T29" s="971"/>
      <c r="U29" s="971"/>
      <c r="V29" s="971"/>
      <c r="W29" s="971"/>
      <c r="X29" s="971"/>
      <c r="Y29" s="647"/>
      <c r="Z29" s="438">
        <v>5</v>
      </c>
      <c r="AA29" s="438"/>
      <c r="AB29" s="438"/>
      <c r="AC29" s="438"/>
      <c r="AD29" s="438"/>
      <c r="AE29" s="1013">
        <f>SUM(Z29:AD29)</f>
        <v>5</v>
      </c>
      <c r="AF29" s="124"/>
      <c r="AG29" s="124"/>
      <c r="AH29" s="124">
        <v>2</v>
      </c>
      <c r="AI29" s="124">
        <v>5</v>
      </c>
      <c r="AJ29" s="124">
        <v>1</v>
      </c>
      <c r="AK29" s="726">
        <f>SUM(AF29:AJ29)</f>
        <v>8</v>
      </c>
      <c r="AL29" s="124"/>
      <c r="AM29" s="124"/>
      <c r="AN29" s="124">
        <v>2</v>
      </c>
      <c r="AO29" s="124">
        <v>2</v>
      </c>
      <c r="AP29" s="124">
        <v>2</v>
      </c>
      <c r="AQ29" s="726">
        <f>SUM(AL29:AP29)</f>
        <v>6</v>
      </c>
      <c r="AR29" s="1136"/>
      <c r="AS29" s="1136">
        <v>3</v>
      </c>
      <c r="AT29" s="1136"/>
      <c r="AU29" s="726">
        <f>SUM(AR29:AT29)</f>
        <v>3</v>
      </c>
      <c r="AV29" s="279">
        <v>0.5</v>
      </c>
      <c r="AW29" s="279"/>
      <c r="AX29" s="279">
        <v>1</v>
      </c>
      <c r="AY29" s="279">
        <v>7</v>
      </c>
      <c r="AZ29" s="279"/>
      <c r="BA29" s="647">
        <f>SUM(AV29:AZ29)</f>
        <v>8.5</v>
      </c>
      <c r="BB29" s="435">
        <v>6</v>
      </c>
      <c r="BC29" s="435"/>
      <c r="BD29" s="435">
        <v>6</v>
      </c>
      <c r="BE29" s="435">
        <v>7</v>
      </c>
      <c r="BF29" s="435">
        <v>5</v>
      </c>
      <c r="BG29" s="1359">
        <f>SUM(BB29:BF29)</f>
        <v>24</v>
      </c>
      <c r="BH29" s="435">
        <v>6</v>
      </c>
      <c r="BI29" s="435"/>
      <c r="BJ29" s="435">
        <v>6</v>
      </c>
      <c r="BK29" s="435">
        <v>6</v>
      </c>
      <c r="BL29" s="435">
        <v>3</v>
      </c>
      <c r="BM29" s="1040">
        <f>SUM(BH29:BL29)</f>
        <v>21</v>
      </c>
      <c r="BN29" s="124"/>
      <c r="BO29" s="124"/>
      <c r="BP29" s="124"/>
      <c r="BQ29" s="124"/>
      <c r="BR29" s="808"/>
      <c r="BS29" s="124"/>
      <c r="BT29" s="124"/>
      <c r="BU29" s="124"/>
      <c r="BV29" s="124"/>
      <c r="BW29" s="808"/>
      <c r="BX29" s="100">
        <f t="shared" si="6"/>
        <v>99.5</v>
      </c>
      <c r="BY29" s="1049">
        <v>6</v>
      </c>
    </row>
    <row r="30" spans="1:79" ht="17.399999999999999" x14ac:dyDescent="0.4">
      <c r="A30" s="64" t="s">
        <v>657</v>
      </c>
      <c r="B30" s="149">
        <v>2729</v>
      </c>
      <c r="C30" s="103" t="s">
        <v>44</v>
      </c>
      <c r="D30" s="104" t="s">
        <v>658</v>
      </c>
      <c r="E30" s="157"/>
      <c r="F30" s="444"/>
      <c r="G30" s="444"/>
      <c r="H30" s="435"/>
      <c r="I30" s="435">
        <v>4</v>
      </c>
      <c r="J30" s="435">
        <v>5</v>
      </c>
      <c r="K30" s="435"/>
      <c r="L30" s="647">
        <f>SUM(F30:K30)</f>
        <v>9</v>
      </c>
      <c r="M30" s="432"/>
      <c r="N30" s="432"/>
      <c r="O30" s="432"/>
      <c r="P30" s="432">
        <v>6</v>
      </c>
      <c r="Q30" s="432">
        <v>5</v>
      </c>
      <c r="R30" s="432"/>
      <c r="S30" s="1005">
        <f>SUM(M30:R30)</f>
        <v>11</v>
      </c>
      <c r="T30" s="971"/>
      <c r="U30" s="971"/>
      <c r="V30" s="971"/>
      <c r="W30" s="971"/>
      <c r="X30" s="971"/>
      <c r="Y30" s="647"/>
      <c r="Z30" s="438"/>
      <c r="AA30" s="438"/>
      <c r="AB30" s="438"/>
      <c r="AC30" s="438"/>
      <c r="AD30" s="438"/>
      <c r="AE30" s="1013"/>
      <c r="AF30" s="124"/>
      <c r="AG30" s="124"/>
      <c r="AH30" s="124"/>
      <c r="AI30" s="124"/>
      <c r="AJ30" s="124"/>
      <c r="AK30" s="726"/>
      <c r="AL30" s="124"/>
      <c r="AM30" s="124"/>
      <c r="AN30" s="124"/>
      <c r="AO30" s="124"/>
      <c r="AP30" s="124"/>
      <c r="AQ30" s="726"/>
      <c r="AR30" s="1136"/>
      <c r="AS30" s="1136"/>
      <c r="AT30" s="1136"/>
      <c r="AU30" s="726"/>
      <c r="AV30" s="279"/>
      <c r="AW30" s="279"/>
      <c r="AX30" s="279"/>
      <c r="AY30" s="279"/>
      <c r="AZ30" s="279"/>
      <c r="BA30" s="647"/>
      <c r="BB30" s="435"/>
      <c r="BC30" s="435"/>
      <c r="BD30" s="435">
        <v>7</v>
      </c>
      <c r="BE30" s="435">
        <v>3</v>
      </c>
      <c r="BF30" s="435"/>
      <c r="BG30" s="1359">
        <f>SUM(BB30:BF30)</f>
        <v>10</v>
      </c>
      <c r="BH30" s="435"/>
      <c r="BI30" s="435"/>
      <c r="BJ30" s="435">
        <v>7</v>
      </c>
      <c r="BK30" s="435">
        <v>3</v>
      </c>
      <c r="BL30" s="435"/>
      <c r="BM30" s="1040">
        <f>SUM(BH30:BL30)</f>
        <v>10</v>
      </c>
      <c r="BN30" s="124"/>
      <c r="BO30" s="124"/>
      <c r="BP30" s="124"/>
      <c r="BQ30" s="124"/>
      <c r="BR30" s="808"/>
      <c r="BS30" s="124"/>
      <c r="BT30" s="124"/>
      <c r="BU30" s="124"/>
      <c r="BV30" s="124"/>
      <c r="BW30" s="808"/>
      <c r="BX30" s="100">
        <f t="shared" si="6"/>
        <v>40</v>
      </c>
      <c r="BY30" s="1049">
        <v>8</v>
      </c>
    </row>
    <row r="31" spans="1:79" ht="17.399999999999999" x14ac:dyDescent="0.4">
      <c r="A31" s="64" t="s">
        <v>676</v>
      </c>
      <c r="B31" s="149"/>
      <c r="C31" s="103" t="s">
        <v>283</v>
      </c>
      <c r="D31" s="91"/>
      <c r="E31" s="157"/>
      <c r="F31" s="444"/>
      <c r="G31" s="444"/>
      <c r="H31" s="435"/>
      <c r="I31" s="435"/>
      <c r="J31" s="435"/>
      <c r="K31" s="435"/>
      <c r="L31" s="647"/>
      <c r="M31" s="432"/>
      <c r="N31" s="432"/>
      <c r="O31" s="432"/>
      <c r="P31" s="432"/>
      <c r="Q31" s="432"/>
      <c r="R31" s="432"/>
      <c r="S31" s="1005"/>
      <c r="T31" s="971"/>
      <c r="U31" s="971"/>
      <c r="V31" s="971"/>
      <c r="W31" s="971"/>
      <c r="X31" s="971"/>
      <c r="Y31" s="647"/>
      <c r="Z31" s="438"/>
      <c r="AA31" s="438"/>
      <c r="AB31" s="438"/>
      <c r="AC31" s="438"/>
      <c r="AD31" s="438"/>
      <c r="AE31" s="1013"/>
      <c r="AF31" s="124"/>
      <c r="AG31" s="124"/>
      <c r="AH31" s="124"/>
      <c r="AI31" s="124">
        <v>1</v>
      </c>
      <c r="AJ31" s="124">
        <v>4</v>
      </c>
      <c r="AK31" s="726">
        <f>SUM(AF31:AJ31)</f>
        <v>5</v>
      </c>
      <c r="AL31" s="124"/>
      <c r="AM31" s="124"/>
      <c r="AN31" s="124"/>
      <c r="AO31" s="124">
        <v>0.5</v>
      </c>
      <c r="AP31" s="124">
        <v>1</v>
      </c>
      <c r="AQ31" s="726">
        <f>SUM(AL31:AP31)</f>
        <v>1.5</v>
      </c>
      <c r="AR31" s="1136">
        <v>2</v>
      </c>
      <c r="AS31" s="1136">
        <v>1</v>
      </c>
      <c r="AT31" s="1136"/>
      <c r="AU31" s="726">
        <f>SUM(AR31:AT31)</f>
        <v>3</v>
      </c>
      <c r="AV31" s="279"/>
      <c r="AW31" s="279"/>
      <c r="AX31" s="279"/>
      <c r="AY31" s="279"/>
      <c r="AZ31" s="279"/>
      <c r="BA31" s="647"/>
      <c r="BB31" s="435"/>
      <c r="BC31" s="435"/>
      <c r="BD31" s="435"/>
      <c r="BE31" s="435"/>
      <c r="BF31" s="435"/>
      <c r="BG31" s="449"/>
      <c r="BH31" s="435"/>
      <c r="BI31" s="435"/>
      <c r="BJ31" s="435"/>
      <c r="BK31" s="435"/>
      <c r="BL31" s="435"/>
      <c r="BM31" s="1040"/>
      <c r="BN31" s="124"/>
      <c r="BO31" s="124"/>
      <c r="BP31" s="124"/>
      <c r="BQ31" s="124"/>
      <c r="BR31" s="808"/>
      <c r="BS31" s="124"/>
      <c r="BT31" s="124"/>
      <c r="BU31" s="124"/>
      <c r="BV31" s="124"/>
      <c r="BW31" s="808"/>
      <c r="BX31" s="100">
        <f t="shared" si="6"/>
        <v>9.5</v>
      </c>
      <c r="BY31" s="1056"/>
    </row>
    <row r="32" spans="1:79" ht="17.399999999999999" x14ac:dyDescent="0.4">
      <c r="A32" s="64" t="s">
        <v>700</v>
      </c>
      <c r="B32" s="149">
        <v>4120</v>
      </c>
      <c r="C32" s="103" t="s">
        <v>701</v>
      </c>
      <c r="D32" s="91" t="s">
        <v>702</v>
      </c>
      <c r="E32" s="157"/>
      <c r="F32" s="444"/>
      <c r="G32" s="444"/>
      <c r="H32" s="435"/>
      <c r="I32" s="435"/>
      <c r="J32" s="435"/>
      <c r="K32" s="435"/>
      <c r="L32" s="647"/>
      <c r="M32" s="432"/>
      <c r="N32" s="432"/>
      <c r="O32" s="432"/>
      <c r="P32" s="432"/>
      <c r="Q32" s="432"/>
      <c r="R32" s="432"/>
      <c r="S32" s="1005"/>
      <c r="T32" s="971"/>
      <c r="U32" s="971"/>
      <c r="V32" s="971"/>
      <c r="W32" s="971"/>
      <c r="X32" s="971"/>
      <c r="Y32" s="647"/>
      <c r="Z32" s="438">
        <v>8</v>
      </c>
      <c r="AA32" s="438"/>
      <c r="AB32" s="438">
        <v>3</v>
      </c>
      <c r="AC32" s="438"/>
      <c r="AD32" s="438"/>
      <c r="AE32" s="1013">
        <f>SUM(Z32:AD32)</f>
        <v>11</v>
      </c>
      <c r="AF32" s="124"/>
      <c r="AG32" s="124"/>
      <c r="AH32" s="124"/>
      <c r="AI32" s="124"/>
      <c r="AJ32" s="124"/>
      <c r="AK32" s="726"/>
      <c r="AL32" s="124"/>
      <c r="AM32" s="124"/>
      <c r="AN32" s="124"/>
      <c r="AO32" s="124"/>
      <c r="AP32" s="124"/>
      <c r="AQ32" s="726"/>
      <c r="AR32" s="1136"/>
      <c r="AS32" s="1136"/>
      <c r="AT32" s="1136"/>
      <c r="AU32" s="726"/>
      <c r="AV32" s="279"/>
      <c r="AW32" s="279"/>
      <c r="AX32" s="279"/>
      <c r="AY32" s="279"/>
      <c r="AZ32" s="279"/>
      <c r="BA32" s="647"/>
      <c r="BB32" s="435"/>
      <c r="BC32" s="435"/>
      <c r="BD32" s="435"/>
      <c r="BE32" s="435"/>
      <c r="BF32" s="435"/>
      <c r="BG32" s="449"/>
      <c r="BH32" s="435"/>
      <c r="BI32" s="435"/>
      <c r="BJ32" s="435"/>
      <c r="BK32" s="435"/>
      <c r="BL32" s="435"/>
      <c r="BM32" s="1040"/>
      <c r="BN32" s="124"/>
      <c r="BO32" s="124"/>
      <c r="BP32" s="124"/>
      <c r="BQ32" s="124"/>
      <c r="BR32" s="808"/>
      <c r="BS32" s="124"/>
      <c r="BT32" s="124"/>
      <c r="BU32" s="124"/>
      <c r="BV32" s="124"/>
      <c r="BW32" s="808"/>
      <c r="BX32" s="100">
        <f t="shared" si="6"/>
        <v>11</v>
      </c>
      <c r="BY32" s="858"/>
    </row>
    <row r="33" spans="1:77" ht="17.399999999999999" x14ac:dyDescent="0.4">
      <c r="A33" s="148" t="s">
        <v>694</v>
      </c>
      <c r="B33" s="149">
        <v>4002</v>
      </c>
      <c r="C33" s="103" t="s">
        <v>695</v>
      </c>
      <c r="D33" s="104" t="s">
        <v>696</v>
      </c>
      <c r="E33" s="157"/>
      <c r="F33" s="444"/>
      <c r="G33" s="444"/>
      <c r="H33" s="435"/>
      <c r="I33" s="435"/>
      <c r="J33" s="435"/>
      <c r="K33" s="435"/>
      <c r="L33" s="647"/>
      <c r="M33" s="432"/>
      <c r="N33" s="432"/>
      <c r="O33" s="432"/>
      <c r="P33" s="432"/>
      <c r="Q33" s="432"/>
      <c r="R33" s="432"/>
      <c r="S33" s="1005"/>
      <c r="T33" s="971"/>
      <c r="U33" s="971"/>
      <c r="V33" s="971"/>
      <c r="W33" s="971"/>
      <c r="X33" s="971"/>
      <c r="Y33" s="647"/>
      <c r="Z33" s="438"/>
      <c r="AA33" s="438"/>
      <c r="AB33" s="438"/>
      <c r="AC33" s="438"/>
      <c r="AD33" s="438">
        <v>9</v>
      </c>
      <c r="AE33" s="1013">
        <f>SUM(Z33:AD33)</f>
        <v>9</v>
      </c>
      <c r="AF33" s="124"/>
      <c r="AG33" s="124"/>
      <c r="AH33" s="124"/>
      <c r="AI33" s="124"/>
      <c r="AJ33" s="124"/>
      <c r="AK33" s="726"/>
      <c r="AL33" s="124"/>
      <c r="AM33" s="124"/>
      <c r="AN33" s="124"/>
      <c r="AO33" s="124"/>
      <c r="AP33" s="124"/>
      <c r="AQ33" s="726"/>
      <c r="AR33" s="1136"/>
      <c r="AS33" s="1136"/>
      <c r="AT33" s="1136"/>
      <c r="AU33" s="726"/>
      <c r="AV33" s="279"/>
      <c r="AW33" s="279"/>
      <c r="AX33" s="279"/>
      <c r="AY33" s="279"/>
      <c r="AZ33" s="279"/>
      <c r="BA33" s="647"/>
      <c r="BB33" s="435"/>
      <c r="BC33" s="435"/>
      <c r="BD33" s="435"/>
      <c r="BE33" s="435"/>
      <c r="BF33" s="435"/>
      <c r="BG33" s="449"/>
      <c r="BH33" s="435"/>
      <c r="BI33" s="435"/>
      <c r="BJ33" s="435"/>
      <c r="BK33" s="435"/>
      <c r="BL33" s="435"/>
      <c r="BM33" s="1040"/>
      <c r="BN33" s="124"/>
      <c r="BO33" s="124"/>
      <c r="BP33" s="124"/>
      <c r="BQ33" s="124"/>
      <c r="BR33" s="808"/>
      <c r="BS33" s="124"/>
      <c r="BT33" s="124"/>
      <c r="BU33" s="124"/>
      <c r="BV33" s="124"/>
      <c r="BW33" s="808"/>
      <c r="BX33" s="100"/>
      <c r="BY33" s="858"/>
    </row>
    <row r="34" spans="1:77" ht="17.399999999999999" x14ac:dyDescent="0.4">
      <c r="A34" s="148" t="s">
        <v>453</v>
      </c>
      <c r="B34" s="149"/>
      <c r="C34" s="103"/>
      <c r="D34" s="104"/>
      <c r="E34" s="157"/>
      <c r="F34" s="444"/>
      <c r="G34" s="444"/>
      <c r="H34" s="435"/>
      <c r="I34" s="435"/>
      <c r="J34" s="435"/>
      <c r="K34" s="435"/>
      <c r="L34" s="647"/>
      <c r="M34" s="432"/>
      <c r="N34" s="432"/>
      <c r="O34" s="432"/>
      <c r="P34" s="432"/>
      <c r="Q34" s="432"/>
      <c r="R34" s="432"/>
      <c r="S34" s="1005"/>
      <c r="T34" s="971"/>
      <c r="U34" s="971"/>
      <c r="V34" s="971"/>
      <c r="W34" s="971"/>
      <c r="X34" s="971"/>
      <c r="Y34" s="647"/>
      <c r="Z34" s="438"/>
      <c r="AA34" s="438"/>
      <c r="AB34" s="438"/>
      <c r="AC34" s="438"/>
      <c r="AD34" s="438"/>
      <c r="AE34" s="1013"/>
      <c r="AF34" s="124"/>
      <c r="AG34" s="124"/>
      <c r="AH34" s="124"/>
      <c r="AI34" s="124"/>
      <c r="AJ34" s="124"/>
      <c r="AK34" s="726"/>
      <c r="AL34" s="124"/>
      <c r="AM34" s="124"/>
      <c r="AN34" s="124"/>
      <c r="AO34" s="124"/>
      <c r="AP34" s="124"/>
      <c r="AQ34" s="726"/>
      <c r="AR34" s="1136"/>
      <c r="AS34" s="1136"/>
      <c r="AT34" s="1136"/>
      <c r="AU34" s="726"/>
      <c r="AV34" s="279">
        <v>6</v>
      </c>
      <c r="AW34" s="279"/>
      <c r="AX34" s="279">
        <v>7</v>
      </c>
      <c r="AY34" s="279">
        <v>0.5</v>
      </c>
      <c r="AZ34" s="279"/>
      <c r="BA34" s="647">
        <f>SUM(AV34:AZ34)</f>
        <v>13.5</v>
      </c>
      <c r="BB34" s="435"/>
      <c r="BC34" s="435"/>
      <c r="BD34" s="435"/>
      <c r="BE34" s="435"/>
      <c r="BF34" s="435"/>
      <c r="BG34" s="449"/>
      <c r="BH34" s="435"/>
      <c r="BI34" s="435"/>
      <c r="BJ34" s="435"/>
      <c r="BK34" s="435"/>
      <c r="BL34" s="435"/>
      <c r="BM34" s="1040"/>
      <c r="BN34" s="124"/>
      <c r="BO34" s="124"/>
      <c r="BP34" s="124"/>
      <c r="BQ34" s="124"/>
      <c r="BR34" s="808"/>
      <c r="BS34" s="124"/>
      <c r="BT34" s="124"/>
      <c r="BU34" s="124"/>
      <c r="BV34" s="124"/>
      <c r="BW34" s="808"/>
      <c r="BX34" s="100"/>
      <c r="BY34" s="858"/>
    </row>
    <row r="35" spans="1:77" ht="17.399999999999999" x14ac:dyDescent="0.4">
      <c r="A35" s="148" t="s">
        <v>198</v>
      </c>
      <c r="B35" s="149"/>
      <c r="C35" s="103"/>
      <c r="D35" s="104"/>
      <c r="E35" s="157"/>
      <c r="F35" s="444"/>
      <c r="G35" s="444"/>
      <c r="H35" s="435"/>
      <c r="I35" s="435"/>
      <c r="J35" s="435"/>
      <c r="K35" s="435"/>
      <c r="L35" s="647"/>
      <c r="M35" s="432"/>
      <c r="N35" s="432"/>
      <c r="O35" s="432"/>
      <c r="P35" s="432"/>
      <c r="Q35" s="432"/>
      <c r="R35" s="432"/>
      <c r="S35" s="1005"/>
      <c r="T35" s="971"/>
      <c r="U35" s="971"/>
      <c r="V35" s="971"/>
      <c r="W35" s="971"/>
      <c r="X35" s="971"/>
      <c r="Y35" s="647"/>
      <c r="Z35" s="438"/>
      <c r="AA35" s="438"/>
      <c r="AB35" s="438"/>
      <c r="AC35" s="438"/>
      <c r="AD35" s="438"/>
      <c r="AE35" s="1013"/>
      <c r="AF35" s="124"/>
      <c r="AG35" s="124"/>
      <c r="AH35" s="124"/>
      <c r="AI35" s="124"/>
      <c r="AJ35" s="124"/>
      <c r="AK35" s="726"/>
      <c r="AL35" s="124"/>
      <c r="AM35" s="124"/>
      <c r="AN35" s="124"/>
      <c r="AO35" s="124"/>
      <c r="AP35" s="124"/>
      <c r="AQ35" s="726"/>
      <c r="AR35" s="1136"/>
      <c r="AS35" s="1136"/>
      <c r="AT35" s="1136"/>
      <c r="AU35" s="726"/>
      <c r="AV35" s="279">
        <v>7</v>
      </c>
      <c r="AW35" s="279"/>
      <c r="AX35" s="279">
        <v>6</v>
      </c>
      <c r="AY35" s="279"/>
      <c r="AZ35" s="279"/>
      <c r="BA35" s="647">
        <f>SUM(AV35:AZ35)</f>
        <v>13</v>
      </c>
      <c r="BB35" s="435"/>
      <c r="BC35" s="435"/>
      <c r="BD35" s="435"/>
      <c r="BE35" s="435"/>
      <c r="BF35" s="435"/>
      <c r="BG35" s="449"/>
      <c r="BH35" s="435"/>
      <c r="BI35" s="435"/>
      <c r="BJ35" s="435"/>
      <c r="BK35" s="435"/>
      <c r="BL35" s="435"/>
      <c r="BM35" s="1040"/>
      <c r="BN35" s="124"/>
      <c r="BO35" s="124"/>
      <c r="BP35" s="124"/>
      <c r="BQ35" s="124"/>
      <c r="BR35" s="808"/>
      <c r="BS35" s="124"/>
      <c r="BT35" s="124"/>
      <c r="BU35" s="124"/>
      <c r="BV35" s="124"/>
      <c r="BW35" s="808"/>
      <c r="BX35" s="100"/>
      <c r="BY35" s="858"/>
    </row>
    <row r="36" spans="1:77" ht="17.399999999999999" x14ac:dyDescent="0.4">
      <c r="A36" s="188" t="s">
        <v>31</v>
      </c>
      <c r="B36" s="196">
        <v>2211</v>
      </c>
      <c r="C36" s="191" t="s">
        <v>385</v>
      </c>
      <c r="D36" s="268" t="s">
        <v>386</v>
      </c>
      <c r="E36" s="157"/>
      <c r="F36" s="444"/>
      <c r="G36" s="444"/>
      <c r="H36" s="435"/>
      <c r="I36" s="435"/>
      <c r="J36" s="435"/>
      <c r="K36" s="435"/>
      <c r="L36" s="647"/>
      <c r="M36" s="432"/>
      <c r="N36" s="432"/>
      <c r="O36" s="432"/>
      <c r="P36" s="432"/>
      <c r="Q36" s="432"/>
      <c r="R36" s="432"/>
      <c r="S36" s="1005"/>
      <c r="T36" s="971"/>
      <c r="U36" s="971"/>
      <c r="V36" s="971"/>
      <c r="W36" s="971"/>
      <c r="X36" s="971"/>
      <c r="Y36" s="647"/>
      <c r="Z36" s="438"/>
      <c r="AA36" s="438"/>
      <c r="AB36" s="438"/>
      <c r="AC36" s="438"/>
      <c r="AD36" s="438"/>
      <c r="AE36" s="1013">
        <f>SUM(Z36:AD36)</f>
        <v>0</v>
      </c>
      <c r="AF36" s="124"/>
      <c r="AG36" s="124"/>
      <c r="AH36" s="124"/>
      <c r="AI36" s="124"/>
      <c r="AJ36" s="124"/>
      <c r="AK36" s="726"/>
      <c r="AL36" s="124"/>
      <c r="AM36" s="124"/>
      <c r="AN36" s="124"/>
      <c r="AO36" s="124"/>
      <c r="AP36" s="124"/>
      <c r="AQ36" s="726"/>
      <c r="AR36" s="1131"/>
      <c r="AS36" s="1131"/>
      <c r="AT36" s="1131"/>
      <c r="AU36" s="726"/>
      <c r="AV36" s="279"/>
      <c r="AW36" s="279"/>
      <c r="AX36" s="279"/>
      <c r="AY36" s="279"/>
      <c r="AZ36" s="279"/>
      <c r="BA36" s="648"/>
      <c r="BB36" s="435"/>
      <c r="BC36" s="435"/>
      <c r="BD36" s="435"/>
      <c r="BE36" s="435"/>
      <c r="BF36" s="435"/>
      <c r="BG36" s="449"/>
      <c r="BH36" s="435"/>
      <c r="BI36" s="435"/>
      <c r="BJ36" s="435"/>
      <c r="BK36" s="435"/>
      <c r="BL36" s="435"/>
      <c r="BM36" s="449"/>
      <c r="BN36" s="124"/>
      <c r="BO36" s="124"/>
      <c r="BP36" s="124"/>
      <c r="BQ36" s="124"/>
      <c r="BR36" s="808"/>
      <c r="BS36" s="124"/>
      <c r="BT36" s="124"/>
      <c r="BU36" s="124"/>
      <c r="BV36" s="124"/>
      <c r="BW36" s="808"/>
      <c r="BX36" s="100">
        <f t="shared" si="6"/>
        <v>0</v>
      </c>
      <c r="BY36" s="858"/>
    </row>
    <row r="37" spans="1:77" ht="17.399999999999999" x14ac:dyDescent="0.4">
      <c r="A37" s="84"/>
      <c r="B37" s="84"/>
      <c r="C37" s="84" t="s">
        <v>0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4"/>
      <c r="BY37" s="86"/>
    </row>
    <row r="38" spans="1:77" ht="17.399999999999999" x14ac:dyDescent="0.4">
      <c r="A38" s="47" t="s">
        <v>360</v>
      </c>
      <c r="B38" s="85"/>
      <c r="C38" s="85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4"/>
      <c r="BY38" s="86"/>
    </row>
    <row r="39" spans="1:77" ht="17.399999999999999" x14ac:dyDescent="0.4">
      <c r="A39" s="84" t="s">
        <v>322</v>
      </c>
      <c r="B39" s="85"/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4"/>
      <c r="BY39" s="86"/>
    </row>
    <row r="40" spans="1:77" ht="17.399999999999999" x14ac:dyDescent="0.4">
      <c r="A40" s="84"/>
      <c r="B40" s="85"/>
      <c r="C40" s="85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4"/>
      <c r="BY40" s="86"/>
    </row>
  </sheetData>
  <sortState xmlns:xlrd2="http://schemas.microsoft.com/office/spreadsheetml/2017/richdata2" ref="A8:BX36">
    <sortCondition descending="1" ref="BX8:BX36"/>
  </sortState>
  <mergeCells count="12">
    <mergeCell ref="BS5:BW5"/>
    <mergeCell ref="BN5:BR5"/>
    <mergeCell ref="AF5:AJ5"/>
    <mergeCell ref="F5:K5"/>
    <mergeCell ref="Z5:AD5"/>
    <mergeCell ref="AV5:AY5"/>
    <mergeCell ref="BB5:BF5"/>
    <mergeCell ref="T5:X5"/>
    <mergeCell ref="BH5:BM5"/>
    <mergeCell ref="M5:R5"/>
    <mergeCell ref="AR5:AU5"/>
    <mergeCell ref="AL5:AQ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CFF91-731D-4FC0-B559-93987FF83146}">
  <dimension ref="A1:CX28"/>
  <sheetViews>
    <sheetView topLeftCell="A7" zoomScale="80" zoomScaleNormal="80" workbookViewId="0">
      <pane xSplit="1" topLeftCell="BE1" activePane="topRight" state="frozen"/>
      <selection activeCell="BS17" sqref="BS17"/>
      <selection pane="topRight" activeCell="A12" sqref="A12:XFD12"/>
    </sheetView>
  </sheetViews>
  <sheetFormatPr defaultRowHeight="13.2" x14ac:dyDescent="0.25"/>
  <cols>
    <col min="1" max="1" width="32.44140625" customWidth="1"/>
    <col min="3" max="3" width="22.88671875" customWidth="1"/>
    <col min="5" max="5" width="2.88671875" customWidth="1"/>
    <col min="6" max="99" width="4.6640625" customWidth="1"/>
    <col min="100" max="100" width="6.33203125" customWidth="1"/>
    <col min="101" max="101" width="9.88671875" customWidth="1"/>
  </cols>
  <sheetData>
    <row r="1" spans="1:102" ht="23.4" x14ac:dyDescent="0.45">
      <c r="A1" s="355" t="s">
        <v>640</v>
      </c>
    </row>
    <row r="2" spans="1:102" ht="20.399999999999999" x14ac:dyDescent="0.35">
      <c r="A2" s="358" t="s">
        <v>446</v>
      </c>
    </row>
    <row r="6" spans="1:102" ht="17.399999999999999" x14ac:dyDescent="0.4">
      <c r="A6" s="83"/>
      <c r="B6" s="83"/>
      <c r="C6" s="83"/>
      <c r="D6" s="83"/>
      <c r="E6" s="83"/>
      <c r="F6" s="1534" t="s">
        <v>298</v>
      </c>
      <c r="G6" s="1535"/>
      <c r="H6" s="1535"/>
      <c r="I6" s="1535"/>
      <c r="J6" s="1535"/>
      <c r="K6" s="1535"/>
      <c r="L6" s="1535"/>
      <c r="M6" s="1535"/>
      <c r="N6" s="1549"/>
      <c r="O6" s="603"/>
      <c r="P6" s="1534" t="s">
        <v>298</v>
      </c>
      <c r="Q6" s="1535"/>
      <c r="R6" s="1535"/>
      <c r="S6" s="1535"/>
      <c r="T6" s="1535"/>
      <c r="U6" s="1535"/>
      <c r="V6" s="1535"/>
      <c r="W6" s="1535"/>
      <c r="X6" s="1535"/>
      <c r="Y6" s="1549"/>
      <c r="Z6" s="603"/>
      <c r="AA6" s="1551" t="s">
        <v>1</v>
      </c>
      <c r="AB6" s="1529"/>
      <c r="AC6" s="1529"/>
      <c r="AD6" s="1529"/>
      <c r="AE6" s="1529"/>
      <c r="AF6" s="1529"/>
      <c r="AG6" s="1529"/>
      <c r="AH6" s="938"/>
      <c r="AI6" s="1550" t="s">
        <v>254</v>
      </c>
      <c r="AJ6" s="1543"/>
      <c r="AK6" s="1543"/>
      <c r="AL6" s="1543"/>
      <c r="AM6" s="1543"/>
      <c r="AN6" s="1543"/>
      <c r="AO6" s="1543"/>
      <c r="AP6" s="722"/>
      <c r="AQ6" s="1537" t="s">
        <v>254</v>
      </c>
      <c r="AR6" s="1538"/>
      <c r="AS6" s="1538"/>
      <c r="AT6" s="1538"/>
      <c r="AU6" s="1538"/>
      <c r="AV6" s="1538"/>
      <c r="AW6" s="1539"/>
      <c r="AX6" s="721"/>
      <c r="AY6" s="1540" t="s">
        <v>186</v>
      </c>
      <c r="AZ6" s="1541"/>
      <c r="BA6" s="1541"/>
      <c r="BB6" s="1541"/>
      <c r="BC6" s="1541"/>
      <c r="BD6" s="1541"/>
      <c r="BE6" s="1541"/>
      <c r="BF6" s="1541"/>
      <c r="BG6" s="1541"/>
      <c r="BH6" s="1525" t="s">
        <v>296</v>
      </c>
      <c r="BI6" s="1526"/>
      <c r="BJ6" s="1526"/>
      <c r="BK6" s="1526"/>
      <c r="BL6" s="1526"/>
      <c r="BM6" s="1526"/>
      <c r="BN6" s="1526"/>
      <c r="BO6" s="1526"/>
      <c r="BP6" s="1526"/>
      <c r="BQ6" s="1526"/>
      <c r="BR6" s="1526" t="s">
        <v>296</v>
      </c>
      <c r="BS6" s="1526"/>
      <c r="BT6" s="1526"/>
      <c r="BU6" s="1526"/>
      <c r="BV6" s="1526"/>
      <c r="BW6" s="1526"/>
      <c r="BX6" s="1526"/>
      <c r="BY6" s="1526"/>
      <c r="BZ6" s="1526"/>
      <c r="CA6" s="1527"/>
      <c r="CB6" s="1531" t="s">
        <v>329</v>
      </c>
      <c r="CC6" s="1532"/>
      <c r="CD6" s="1533"/>
      <c r="CE6" s="450"/>
      <c r="CF6" s="1550" t="s">
        <v>253</v>
      </c>
      <c r="CG6" s="1543"/>
      <c r="CH6" s="1543"/>
      <c r="CI6" s="1543"/>
      <c r="CJ6" s="1543"/>
      <c r="CK6" s="1543"/>
      <c r="CL6" s="1543"/>
      <c r="CM6" s="1543"/>
      <c r="CN6" s="1524" t="s">
        <v>253</v>
      </c>
      <c r="CO6" s="1524"/>
      <c r="CP6" s="1524"/>
      <c r="CQ6" s="1524"/>
      <c r="CR6" s="1524"/>
      <c r="CS6" s="1524"/>
      <c r="CT6" s="1524"/>
      <c r="CU6" s="1524"/>
      <c r="CV6" s="84"/>
      <c r="CW6" s="86"/>
    </row>
    <row r="7" spans="1:102" ht="158.25" customHeight="1" x14ac:dyDescent="0.4">
      <c r="A7" s="83" t="s">
        <v>16</v>
      </c>
      <c r="B7" s="83" t="s">
        <v>17</v>
      </c>
      <c r="C7" s="83" t="s">
        <v>167</v>
      </c>
      <c r="D7" s="83" t="s">
        <v>220</v>
      </c>
      <c r="E7" s="83"/>
      <c r="F7" s="441" t="s">
        <v>83</v>
      </c>
      <c r="G7" s="442" t="s">
        <v>143</v>
      </c>
      <c r="H7" s="442" t="s">
        <v>81</v>
      </c>
      <c r="I7" s="442" t="s">
        <v>60</v>
      </c>
      <c r="J7" s="442" t="s">
        <v>137</v>
      </c>
      <c r="K7" s="442" t="s">
        <v>294</v>
      </c>
      <c r="L7" s="442" t="s">
        <v>106</v>
      </c>
      <c r="M7" s="442" t="s">
        <v>133</v>
      </c>
      <c r="N7" s="442" t="s">
        <v>66</v>
      </c>
      <c r="O7" s="736" t="s">
        <v>349</v>
      </c>
      <c r="P7" s="613" t="s">
        <v>83</v>
      </c>
      <c r="Q7" s="614" t="s">
        <v>143</v>
      </c>
      <c r="R7" s="614" t="s">
        <v>81</v>
      </c>
      <c r="S7" s="614" t="s">
        <v>60</v>
      </c>
      <c r="T7" s="614" t="s">
        <v>137</v>
      </c>
      <c r="U7" s="614" t="s">
        <v>294</v>
      </c>
      <c r="V7" s="614" t="s">
        <v>106</v>
      </c>
      <c r="W7" s="614" t="s">
        <v>133</v>
      </c>
      <c r="X7" s="614" t="s">
        <v>66</v>
      </c>
      <c r="Y7" s="614" t="s">
        <v>66</v>
      </c>
      <c r="Z7" s="736" t="s">
        <v>349</v>
      </c>
      <c r="AA7" s="445" t="s">
        <v>83</v>
      </c>
      <c r="AB7" s="445" t="s">
        <v>60</v>
      </c>
      <c r="AC7" s="445" t="s">
        <v>137</v>
      </c>
      <c r="AD7" s="445" t="s">
        <v>273</v>
      </c>
      <c r="AE7" s="445" t="s">
        <v>263</v>
      </c>
      <c r="AF7" s="445" t="s">
        <v>66</v>
      </c>
      <c r="AG7" s="445" t="s">
        <v>190</v>
      </c>
      <c r="AH7" s="736" t="s">
        <v>349</v>
      </c>
      <c r="AI7" s="359" t="s">
        <v>103</v>
      </c>
      <c r="AJ7" s="359" t="s">
        <v>118</v>
      </c>
      <c r="AK7" s="361" t="s">
        <v>60</v>
      </c>
      <c r="AL7" s="361" t="s">
        <v>137</v>
      </c>
      <c r="AM7" s="361" t="s">
        <v>124</v>
      </c>
      <c r="AN7" s="361" t="s">
        <v>106</v>
      </c>
      <c r="AO7" s="359" t="s">
        <v>66</v>
      </c>
      <c r="AP7" s="736" t="s">
        <v>349</v>
      </c>
      <c r="AQ7" s="615" t="s">
        <v>103</v>
      </c>
      <c r="AR7" s="616" t="s">
        <v>118</v>
      </c>
      <c r="AS7" s="616" t="s">
        <v>60</v>
      </c>
      <c r="AT7" s="361" t="s">
        <v>137</v>
      </c>
      <c r="AU7" s="749" t="s">
        <v>124</v>
      </c>
      <c r="AV7" s="749" t="s">
        <v>106</v>
      </c>
      <c r="AW7" s="616" t="s">
        <v>66</v>
      </c>
      <c r="AX7" s="736" t="s">
        <v>349</v>
      </c>
      <c r="AY7" s="360" t="s">
        <v>103</v>
      </c>
      <c r="AZ7" s="360" t="s">
        <v>118</v>
      </c>
      <c r="BA7" s="360" t="s">
        <v>60</v>
      </c>
      <c r="BB7" s="360" t="s">
        <v>226</v>
      </c>
      <c r="BC7" s="360" t="s">
        <v>66</v>
      </c>
      <c r="BD7" s="360" t="s">
        <v>603</v>
      </c>
      <c r="BE7" s="360" t="s">
        <v>106</v>
      </c>
      <c r="BF7" s="360" t="s">
        <v>294</v>
      </c>
      <c r="BG7" s="736" t="s">
        <v>349</v>
      </c>
      <c r="BH7" s="441" t="s">
        <v>83</v>
      </c>
      <c r="BI7" s="442" t="s">
        <v>143</v>
      </c>
      <c r="BJ7" s="442" t="s">
        <v>81</v>
      </c>
      <c r="BK7" s="442" t="s">
        <v>60</v>
      </c>
      <c r="BL7" s="442" t="s">
        <v>137</v>
      </c>
      <c r="BM7" s="442" t="s">
        <v>294</v>
      </c>
      <c r="BN7" s="442" t="s">
        <v>106</v>
      </c>
      <c r="BO7" s="442" t="s">
        <v>133</v>
      </c>
      <c r="BP7" s="614" t="s">
        <v>66</v>
      </c>
      <c r="BQ7" s="736" t="s">
        <v>349</v>
      </c>
      <c r="BR7" s="441" t="s">
        <v>83</v>
      </c>
      <c r="BS7" s="442" t="s">
        <v>143</v>
      </c>
      <c r="BT7" s="442" t="s">
        <v>81</v>
      </c>
      <c r="BU7" s="442" t="s">
        <v>60</v>
      </c>
      <c r="BV7" s="442" t="s">
        <v>137</v>
      </c>
      <c r="BW7" s="442" t="s">
        <v>294</v>
      </c>
      <c r="BX7" s="442" t="s">
        <v>106</v>
      </c>
      <c r="BY7" s="442" t="s">
        <v>133</v>
      </c>
      <c r="BZ7" s="614" t="s">
        <v>66</v>
      </c>
      <c r="CA7" s="736" t="s">
        <v>349</v>
      </c>
      <c r="CB7" s="447" t="s">
        <v>66</v>
      </c>
      <c r="CC7" s="447" t="s">
        <v>60</v>
      </c>
      <c r="CD7" s="447" t="s">
        <v>103</v>
      </c>
      <c r="CE7" s="736" t="s">
        <v>349</v>
      </c>
      <c r="CF7" s="361" t="s">
        <v>103</v>
      </c>
      <c r="CG7" s="361" t="s">
        <v>143</v>
      </c>
      <c r="CH7" s="361" t="s">
        <v>60</v>
      </c>
      <c r="CI7" s="361" t="s">
        <v>603</v>
      </c>
      <c r="CJ7" s="361" t="s">
        <v>273</v>
      </c>
      <c r="CK7" s="361" t="s">
        <v>106</v>
      </c>
      <c r="CL7" s="361" t="s">
        <v>66</v>
      </c>
      <c r="CM7" s="797" t="s">
        <v>349</v>
      </c>
      <c r="CN7" s="361" t="s">
        <v>103</v>
      </c>
      <c r="CO7" s="749" t="s">
        <v>143</v>
      </c>
      <c r="CP7" s="749" t="s">
        <v>60</v>
      </c>
      <c r="CQ7" s="361" t="s">
        <v>603</v>
      </c>
      <c r="CR7" s="749" t="s">
        <v>273</v>
      </c>
      <c r="CS7" s="749" t="s">
        <v>106</v>
      </c>
      <c r="CT7" s="749" t="s">
        <v>66</v>
      </c>
      <c r="CU7" s="797" t="s">
        <v>349</v>
      </c>
      <c r="CV7" s="95" t="s">
        <v>20</v>
      </c>
      <c r="CW7" s="86"/>
    </row>
    <row r="8" spans="1:102" ht="17.399999999999999" x14ac:dyDescent="0.4">
      <c r="A8" s="83"/>
      <c r="B8" s="83"/>
      <c r="C8" s="83"/>
      <c r="D8" s="83"/>
      <c r="E8" s="83"/>
      <c r="F8" s="434"/>
      <c r="G8" s="434"/>
      <c r="H8" s="434"/>
      <c r="I8" s="434"/>
      <c r="J8" s="434"/>
      <c r="K8" s="434"/>
      <c r="L8" s="434"/>
      <c r="M8" s="434"/>
      <c r="N8" s="434"/>
      <c r="O8" s="647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647"/>
      <c r="AA8" s="437"/>
      <c r="AB8" s="437"/>
      <c r="AC8" s="437"/>
      <c r="AD8" s="437"/>
      <c r="AE8" s="437"/>
      <c r="AF8" s="437"/>
      <c r="AG8" s="437"/>
      <c r="AH8" s="1017"/>
      <c r="AI8" s="315"/>
      <c r="AJ8" s="315"/>
      <c r="AK8" s="315"/>
      <c r="AL8" s="315"/>
      <c r="AM8" s="315"/>
      <c r="AN8" s="315"/>
      <c r="AO8" s="315"/>
      <c r="AP8" s="725"/>
      <c r="AQ8" s="315"/>
      <c r="AR8" s="315"/>
      <c r="AS8" s="315"/>
      <c r="AT8" s="315"/>
      <c r="AU8" s="315"/>
      <c r="AV8" s="315"/>
      <c r="AW8" s="315"/>
      <c r="AX8" s="725"/>
      <c r="AY8" s="446"/>
      <c r="AZ8" s="446"/>
      <c r="BA8" s="446"/>
      <c r="BB8" s="446"/>
      <c r="BC8" s="446"/>
      <c r="BD8" s="446"/>
      <c r="BE8" s="446"/>
      <c r="BF8" s="446"/>
      <c r="BG8" s="933"/>
      <c r="BH8" s="434"/>
      <c r="BI8" s="434"/>
      <c r="BJ8" s="434"/>
      <c r="BK8" s="434"/>
      <c r="BL8" s="434"/>
      <c r="BM8" s="434"/>
      <c r="BN8" s="434"/>
      <c r="BO8" s="434"/>
      <c r="BP8" s="434"/>
      <c r="BQ8" s="760"/>
      <c r="BR8" s="960"/>
      <c r="BS8" s="960"/>
      <c r="BT8" s="960"/>
      <c r="BU8" s="960"/>
      <c r="BV8" s="960"/>
      <c r="BW8" s="960"/>
      <c r="BX8" s="960"/>
      <c r="BY8" s="960"/>
      <c r="BZ8" s="960"/>
      <c r="CA8" s="647"/>
      <c r="CB8" s="448"/>
      <c r="CC8" s="448"/>
      <c r="CD8" s="448"/>
      <c r="CE8" s="990"/>
      <c r="CF8" s="123"/>
      <c r="CG8" s="123"/>
      <c r="CH8" s="123"/>
      <c r="CI8" s="123"/>
      <c r="CJ8" s="123"/>
      <c r="CK8" s="123"/>
      <c r="CL8" s="123"/>
      <c r="CM8" s="805"/>
      <c r="CN8" s="123"/>
      <c r="CO8" s="123"/>
      <c r="CP8" s="123"/>
      <c r="CQ8" s="123"/>
      <c r="CR8" s="123"/>
      <c r="CS8" s="123"/>
      <c r="CT8" s="123"/>
      <c r="CU8" s="805"/>
      <c r="CV8" s="761"/>
      <c r="CW8" s="50" t="s">
        <v>499</v>
      </c>
    </row>
    <row r="9" spans="1:102" ht="17.399999999999999" x14ac:dyDescent="0.4">
      <c r="A9" s="51"/>
      <c r="B9" s="58"/>
      <c r="C9" s="71"/>
      <c r="D9" s="71"/>
      <c r="E9" s="241"/>
      <c r="F9" s="435"/>
      <c r="G9" s="435"/>
      <c r="H9" s="435"/>
      <c r="I9" s="435"/>
      <c r="J9" s="435"/>
      <c r="K9" s="435"/>
      <c r="L9" s="435"/>
      <c r="M9" s="435"/>
      <c r="N9" s="435"/>
      <c r="O9" s="647">
        <f>SUM(F9:N9)</f>
        <v>0</v>
      </c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647">
        <f>SUM(P9:Y9)</f>
        <v>0</v>
      </c>
      <c r="AA9" s="438"/>
      <c r="AB9" s="438"/>
      <c r="AC9" s="438"/>
      <c r="AD9" s="438"/>
      <c r="AE9" s="438"/>
      <c r="AF9" s="438"/>
      <c r="AG9" s="438"/>
      <c r="AH9" s="1014"/>
      <c r="AI9" s="124"/>
      <c r="AJ9" s="124"/>
      <c r="AK9" s="124"/>
      <c r="AL9" s="124"/>
      <c r="AM9" s="124"/>
      <c r="AN9" s="124"/>
      <c r="AO9" s="124"/>
      <c r="AP9" s="737">
        <f>SUM(AI9:AO9)</f>
        <v>0</v>
      </c>
      <c r="AQ9" s="124"/>
      <c r="AR9" s="124"/>
      <c r="AS9" s="124"/>
      <c r="AT9" s="124"/>
      <c r="AU9" s="124"/>
      <c r="AV9" s="124"/>
      <c r="AW9" s="124"/>
      <c r="AX9" s="737">
        <f>SUM(AQ9:AW9)</f>
        <v>0</v>
      </c>
      <c r="AY9" s="279"/>
      <c r="AZ9" s="279"/>
      <c r="BA9" s="279"/>
      <c r="BB9" s="279"/>
      <c r="BC9" s="279"/>
      <c r="BD9" s="279"/>
      <c r="BE9" s="279"/>
      <c r="BF9" s="279"/>
      <c r="BG9" s="647"/>
      <c r="BH9" s="435"/>
      <c r="BI9" s="435"/>
      <c r="BJ9" s="435"/>
      <c r="BK9" s="435"/>
      <c r="BL9" s="435"/>
      <c r="BM9" s="435"/>
      <c r="BN9" s="435"/>
      <c r="BO9" s="435"/>
      <c r="BP9" s="435"/>
      <c r="BQ9" s="760">
        <f>SUM(BH9:BO9)</f>
        <v>0</v>
      </c>
      <c r="BR9" s="434"/>
      <c r="BS9" s="434"/>
      <c r="BT9" s="434"/>
      <c r="BU9" s="434"/>
      <c r="BV9" s="434"/>
      <c r="BW9" s="434"/>
      <c r="BX9" s="434"/>
      <c r="BY9" s="434"/>
      <c r="BZ9" s="434"/>
      <c r="CA9" s="647"/>
      <c r="CB9" s="449"/>
      <c r="CC9" s="449"/>
      <c r="CD9" s="449"/>
      <c r="CE9" s="972"/>
      <c r="CF9" s="124"/>
      <c r="CG9" s="124"/>
      <c r="CH9" s="124"/>
      <c r="CI9" s="124"/>
      <c r="CJ9" s="124"/>
      <c r="CK9" s="124"/>
      <c r="CL9" s="124"/>
      <c r="CM9" s="806">
        <f>SUM(CF9:CL9)</f>
        <v>0</v>
      </c>
      <c r="CN9" s="124"/>
      <c r="CO9" s="124"/>
      <c r="CP9" s="124"/>
      <c r="CQ9" s="124"/>
      <c r="CR9" s="124"/>
      <c r="CS9" s="124"/>
      <c r="CT9" s="124"/>
      <c r="CU9" s="806">
        <f>SUM(CN9:CT9)</f>
        <v>0</v>
      </c>
      <c r="CV9" s="100">
        <f t="shared" ref="CV9:CV25" si="0">SUM(O9,Z9,BG9,BQ9,CA9,CE9,CM9,CU9,AH9)</f>
        <v>0</v>
      </c>
      <c r="CW9" s="1041"/>
    </row>
    <row r="10" spans="1:102" ht="17.399999999999999" x14ac:dyDescent="0.4">
      <c r="A10" s="51" t="s">
        <v>243</v>
      </c>
      <c r="B10" s="58">
        <v>3064</v>
      </c>
      <c r="C10" s="51" t="s">
        <v>203</v>
      </c>
      <c r="D10" s="71" t="s">
        <v>541</v>
      </c>
      <c r="E10" s="176"/>
      <c r="F10" s="435">
        <v>5</v>
      </c>
      <c r="G10" s="435">
        <v>4</v>
      </c>
      <c r="H10" s="435">
        <v>5</v>
      </c>
      <c r="I10" s="435"/>
      <c r="J10" s="435"/>
      <c r="K10" s="435"/>
      <c r="L10" s="435"/>
      <c r="M10" s="435"/>
      <c r="N10" s="435">
        <v>6</v>
      </c>
      <c r="O10" s="647">
        <f>SUM(F10:N10)</f>
        <v>20</v>
      </c>
      <c r="P10" s="435">
        <v>7</v>
      </c>
      <c r="Q10" s="435">
        <v>4</v>
      </c>
      <c r="R10" s="435">
        <v>5</v>
      </c>
      <c r="S10" s="435"/>
      <c r="T10" s="435"/>
      <c r="U10" s="435"/>
      <c r="V10" s="435"/>
      <c r="W10" s="435"/>
      <c r="X10" s="435"/>
      <c r="Y10" s="435">
        <v>6</v>
      </c>
      <c r="Z10" s="647">
        <f>SUM(P10:Y10)</f>
        <v>22</v>
      </c>
      <c r="AA10" s="438"/>
      <c r="AB10" s="438"/>
      <c r="AC10" s="438"/>
      <c r="AD10" s="438"/>
      <c r="AE10" s="438"/>
      <c r="AF10" s="438"/>
      <c r="AG10" s="438"/>
      <c r="AH10" s="1014"/>
      <c r="AI10" s="124"/>
      <c r="AJ10" s="124"/>
      <c r="AK10" s="124"/>
      <c r="AL10" s="124"/>
      <c r="AM10" s="124"/>
      <c r="AN10" s="124"/>
      <c r="AO10" s="124"/>
      <c r="AP10" s="737"/>
      <c r="AQ10" s="124"/>
      <c r="AR10" s="124"/>
      <c r="AS10" s="124"/>
      <c r="AT10" s="124"/>
      <c r="AU10" s="124"/>
      <c r="AV10" s="124"/>
      <c r="AW10" s="124"/>
      <c r="AX10" s="737"/>
      <c r="AY10" s="279"/>
      <c r="AZ10" s="279"/>
      <c r="BA10" s="279"/>
      <c r="BB10" s="279"/>
      <c r="BC10" s="279"/>
      <c r="BD10" s="279"/>
      <c r="BE10" s="279"/>
      <c r="BF10" s="279"/>
      <c r="BG10" s="647">
        <f>SUM(AY10:BF10)</f>
        <v>0</v>
      </c>
      <c r="BH10" s="435"/>
      <c r="BI10" s="435"/>
      <c r="BJ10" s="435"/>
      <c r="BK10" s="435"/>
      <c r="BL10" s="435"/>
      <c r="BM10" s="435"/>
      <c r="BN10" s="435"/>
      <c r="BO10" s="435"/>
      <c r="BP10" s="435"/>
      <c r="BQ10" s="760">
        <f>SUM(BH10:BO10)</f>
        <v>0</v>
      </c>
      <c r="BR10" s="435"/>
      <c r="BS10" s="434"/>
      <c r="BT10" s="434"/>
      <c r="BU10" s="434"/>
      <c r="BV10" s="434"/>
      <c r="BW10" s="434"/>
      <c r="BX10" s="434"/>
      <c r="BY10" s="434"/>
      <c r="BZ10" s="434"/>
      <c r="CA10" s="647">
        <f>SUM(BR10:BZ10)</f>
        <v>0</v>
      </c>
      <c r="CB10" s="449"/>
      <c r="CC10" s="449"/>
      <c r="CD10" s="449"/>
      <c r="CE10" s="972"/>
      <c r="CF10" s="124">
        <v>3</v>
      </c>
      <c r="CG10" s="124">
        <v>2</v>
      </c>
      <c r="CH10" s="124"/>
      <c r="CI10" s="124"/>
      <c r="CJ10" s="124"/>
      <c r="CK10" s="124"/>
      <c r="CL10" s="124">
        <v>4</v>
      </c>
      <c r="CM10" s="806">
        <f>SUM(CF10:CL10)</f>
        <v>9</v>
      </c>
      <c r="CN10" s="124">
        <v>3</v>
      </c>
      <c r="CO10" s="124">
        <v>3</v>
      </c>
      <c r="CP10" s="124"/>
      <c r="CQ10" s="124"/>
      <c r="CR10" s="124"/>
      <c r="CS10" s="124"/>
      <c r="CT10" s="124">
        <v>6</v>
      </c>
      <c r="CU10" s="806">
        <f>SUM(CN10:CT10)</f>
        <v>12</v>
      </c>
      <c r="CV10" s="100">
        <f t="shared" si="0"/>
        <v>63</v>
      </c>
      <c r="CW10" s="1041">
        <v>4</v>
      </c>
    </row>
    <row r="11" spans="1:102" ht="17.399999999999999" x14ac:dyDescent="0.4">
      <c r="A11" s="51" t="s">
        <v>323</v>
      </c>
      <c r="B11" s="149">
        <v>2948</v>
      </c>
      <c r="C11" s="91" t="s">
        <v>324</v>
      </c>
      <c r="D11" s="71" t="s">
        <v>380</v>
      </c>
      <c r="E11" s="156"/>
      <c r="F11" s="435"/>
      <c r="G11" s="435"/>
      <c r="H11" s="435"/>
      <c r="I11" s="435"/>
      <c r="J11" s="435"/>
      <c r="K11" s="435"/>
      <c r="L11" s="435"/>
      <c r="M11" s="435"/>
      <c r="N11" s="435"/>
      <c r="O11" s="647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647"/>
      <c r="AA11" s="438"/>
      <c r="AB11" s="438"/>
      <c r="AC11" s="438"/>
      <c r="AD11" s="438"/>
      <c r="AE11" s="438"/>
      <c r="AF11" s="438"/>
      <c r="AG11" s="438"/>
      <c r="AH11" s="1014"/>
      <c r="AI11" s="124"/>
      <c r="AJ11" s="124"/>
      <c r="AK11" s="124"/>
      <c r="AL11" s="124"/>
      <c r="AM11" s="124"/>
      <c r="AN11" s="124"/>
      <c r="AO11" s="124"/>
      <c r="AP11" s="737"/>
      <c r="AQ11" s="124"/>
      <c r="AR11" s="124"/>
      <c r="AS11" s="124"/>
      <c r="AT11" s="124"/>
      <c r="AU11" s="124"/>
      <c r="AV11" s="124"/>
      <c r="AW11" s="124"/>
      <c r="AX11" s="737"/>
      <c r="AY11" s="279"/>
      <c r="AZ11" s="279"/>
      <c r="BA11" s="279"/>
      <c r="BB11" s="279"/>
      <c r="BC11" s="279"/>
      <c r="BD11" s="279"/>
      <c r="BE11" s="279"/>
      <c r="BF11" s="279"/>
      <c r="BG11" s="647"/>
      <c r="BH11" s="435"/>
      <c r="BI11" s="435"/>
      <c r="BJ11" s="435"/>
      <c r="BK11" s="435"/>
      <c r="BL11" s="435"/>
      <c r="BM11" s="435"/>
      <c r="BN11" s="435"/>
      <c r="BO11" s="435"/>
      <c r="BP11" s="435"/>
      <c r="BQ11" s="760">
        <f>SUM(BH11:BO11)</f>
        <v>0</v>
      </c>
      <c r="BR11" s="434"/>
      <c r="BS11" s="434"/>
      <c r="BT11" s="434"/>
      <c r="BU11" s="434"/>
      <c r="BV11" s="434"/>
      <c r="BW11" s="434"/>
      <c r="BX11" s="434"/>
      <c r="BY11" s="434"/>
      <c r="BZ11" s="434"/>
      <c r="CA11" s="647"/>
      <c r="CB11" s="449"/>
      <c r="CC11" s="449"/>
      <c r="CD11" s="449"/>
      <c r="CE11" s="1013"/>
      <c r="CF11" s="124"/>
      <c r="CG11" s="124"/>
      <c r="CH11" s="124"/>
      <c r="CI11" s="124"/>
      <c r="CJ11" s="124"/>
      <c r="CK11" s="124"/>
      <c r="CL11" s="124">
        <v>2</v>
      </c>
      <c r="CM11" s="806">
        <f>SUM(CF11:CL11)</f>
        <v>2</v>
      </c>
      <c r="CN11" s="124"/>
      <c r="CO11" s="124"/>
      <c r="CP11" s="124"/>
      <c r="CQ11" s="124"/>
      <c r="CR11" s="124"/>
      <c r="CS11" s="124"/>
      <c r="CT11" s="124">
        <v>2</v>
      </c>
      <c r="CU11" s="806">
        <f>SUM(CN11:CT11)</f>
        <v>2</v>
      </c>
      <c r="CV11" s="100">
        <f t="shared" si="0"/>
        <v>4</v>
      </c>
      <c r="CW11" s="1041"/>
      <c r="CX11" s="88" t="s">
        <v>624</v>
      </c>
    </row>
    <row r="12" spans="1:102" ht="17.399999999999999" x14ac:dyDescent="0.4">
      <c r="A12" s="82" t="s">
        <v>596</v>
      </c>
      <c r="B12" s="149">
        <v>3159</v>
      </c>
      <c r="C12" s="148" t="s">
        <v>597</v>
      </c>
      <c r="D12" s="91" t="s">
        <v>600</v>
      </c>
      <c r="E12" s="176"/>
      <c r="F12" s="435"/>
      <c r="G12" s="435"/>
      <c r="H12" s="435"/>
      <c r="I12" s="435"/>
      <c r="J12" s="435"/>
      <c r="K12" s="435"/>
      <c r="L12" s="435"/>
      <c r="M12" s="435"/>
      <c r="N12" s="435"/>
      <c r="O12" s="647">
        <f>SUM(F12:N12)</f>
        <v>0</v>
      </c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647"/>
      <c r="AA12" s="438">
        <v>10</v>
      </c>
      <c r="AB12" s="438">
        <v>7</v>
      </c>
      <c r="AC12" s="438">
        <v>7</v>
      </c>
      <c r="AD12" s="438">
        <v>7</v>
      </c>
      <c r="AE12" s="438">
        <v>5</v>
      </c>
      <c r="AF12" s="438"/>
      <c r="AG12" s="438"/>
      <c r="AH12" s="1014">
        <f>SUM(AA12:AG12)</f>
        <v>36</v>
      </c>
      <c r="AI12" s="124">
        <v>3</v>
      </c>
      <c r="AJ12" s="124">
        <v>3</v>
      </c>
      <c r="AK12" s="124">
        <v>2</v>
      </c>
      <c r="AL12" s="124"/>
      <c r="AM12" s="124"/>
      <c r="AN12" s="124"/>
      <c r="AO12" s="124"/>
      <c r="AP12" s="737">
        <f>SUM(AI12:AO12)</f>
        <v>8</v>
      </c>
      <c r="AQ12" s="124">
        <v>3</v>
      </c>
      <c r="AR12" s="124">
        <v>3</v>
      </c>
      <c r="AS12" s="124">
        <v>2</v>
      </c>
      <c r="AT12" s="124"/>
      <c r="AU12" s="124"/>
      <c r="AV12" s="124"/>
      <c r="AW12" s="124"/>
      <c r="AX12" s="737">
        <f>SUM(AQ12:AW12)</f>
        <v>8</v>
      </c>
      <c r="AY12" s="279"/>
      <c r="AZ12" s="279"/>
      <c r="BA12" s="279"/>
      <c r="BB12" s="279"/>
      <c r="BC12" s="279"/>
      <c r="BD12" s="279"/>
      <c r="BE12" s="279"/>
      <c r="BF12" s="279"/>
      <c r="BG12" s="647"/>
      <c r="BH12" s="435">
        <v>5</v>
      </c>
      <c r="BI12" s="435">
        <v>5</v>
      </c>
      <c r="BJ12" s="435">
        <v>5</v>
      </c>
      <c r="BK12" s="435"/>
      <c r="BL12" s="435"/>
      <c r="BM12" s="435"/>
      <c r="BN12" s="435"/>
      <c r="BO12" s="435"/>
      <c r="BP12" s="435"/>
      <c r="BQ12" s="760">
        <f>SUM(BH12:BP12)</f>
        <v>15</v>
      </c>
      <c r="BR12" s="434">
        <v>5</v>
      </c>
      <c r="BS12" s="434">
        <v>5</v>
      </c>
      <c r="BT12" s="434">
        <v>5</v>
      </c>
      <c r="BU12" s="434"/>
      <c r="BV12" s="434"/>
      <c r="BW12" s="434"/>
      <c r="BX12" s="434"/>
      <c r="BY12" s="434"/>
      <c r="BZ12" s="434"/>
      <c r="CA12" s="647">
        <f>SUM(BR12:BZ12)</f>
        <v>15</v>
      </c>
      <c r="CB12" s="449"/>
      <c r="CC12" s="449"/>
      <c r="CD12" s="449"/>
      <c r="CE12" s="1013"/>
      <c r="CF12" s="124">
        <v>5</v>
      </c>
      <c r="CG12" s="124">
        <v>5</v>
      </c>
      <c r="CH12" s="124">
        <v>1</v>
      </c>
      <c r="CI12" s="124"/>
      <c r="CJ12" s="124"/>
      <c r="CK12" s="124"/>
      <c r="CL12" s="124">
        <v>7</v>
      </c>
      <c r="CM12" s="806">
        <f>SUM(CF12:CL12)</f>
        <v>18</v>
      </c>
      <c r="CN12" s="124">
        <v>5</v>
      </c>
      <c r="CO12" s="124">
        <v>5</v>
      </c>
      <c r="CP12" s="124">
        <v>1</v>
      </c>
      <c r="CQ12" s="124"/>
      <c r="CR12" s="124"/>
      <c r="CS12" s="124"/>
      <c r="CT12" s="124">
        <v>7</v>
      </c>
      <c r="CU12" s="806">
        <f>SUM(CN12:CT12)</f>
        <v>18</v>
      </c>
      <c r="CV12" s="100">
        <f>SUM(O12,Z12,BG12,BQ12,CA12,CE12,CM12,CU12,AH12,AP12,AX12)</f>
        <v>118</v>
      </c>
      <c r="CW12" s="1041">
        <v>2</v>
      </c>
    </row>
    <row r="13" spans="1:102" ht="17.399999999999999" x14ac:dyDescent="0.4">
      <c r="A13" s="51" t="s">
        <v>61</v>
      </c>
      <c r="B13" s="58">
        <v>2364</v>
      </c>
      <c r="C13" s="51" t="s">
        <v>28</v>
      </c>
      <c r="D13" s="51" t="s">
        <v>219</v>
      </c>
      <c r="E13" s="156"/>
      <c r="F13" s="435"/>
      <c r="G13" s="435"/>
      <c r="H13" s="435"/>
      <c r="I13" s="435"/>
      <c r="J13" s="435"/>
      <c r="K13" s="435"/>
      <c r="L13" s="435"/>
      <c r="M13" s="435"/>
      <c r="N13" s="435">
        <v>1</v>
      </c>
      <c r="O13" s="647">
        <f>SUM(F13:N13)</f>
        <v>1</v>
      </c>
      <c r="P13" s="435"/>
      <c r="Q13" s="435"/>
      <c r="R13" s="435"/>
      <c r="S13" s="435"/>
      <c r="T13" s="435"/>
      <c r="U13" s="435"/>
      <c r="V13" s="435"/>
      <c r="W13" s="435"/>
      <c r="X13" s="435"/>
      <c r="Y13" s="435">
        <v>4</v>
      </c>
      <c r="Z13" s="647">
        <f>SUM(P13:Y13)</f>
        <v>4</v>
      </c>
      <c r="AA13" s="438"/>
      <c r="AB13" s="438"/>
      <c r="AC13" s="438"/>
      <c r="AD13" s="438"/>
      <c r="AE13" s="438"/>
      <c r="AF13" s="438"/>
      <c r="AG13" s="438"/>
      <c r="AH13" s="1014"/>
      <c r="AI13" s="124"/>
      <c r="AJ13" s="124"/>
      <c r="AK13" s="124"/>
      <c r="AL13" s="124"/>
      <c r="AM13" s="124"/>
      <c r="AN13" s="124"/>
      <c r="AO13" s="124"/>
      <c r="AP13" s="737"/>
      <c r="AQ13" s="124"/>
      <c r="AR13" s="124"/>
      <c r="AS13" s="124"/>
      <c r="AT13" s="124"/>
      <c r="AU13" s="124"/>
      <c r="AV13" s="124"/>
      <c r="AW13" s="124"/>
      <c r="AX13" s="737"/>
      <c r="AY13" s="279"/>
      <c r="AZ13" s="279"/>
      <c r="BA13" s="279"/>
      <c r="BB13" s="279"/>
      <c r="BC13" s="279">
        <v>1</v>
      </c>
      <c r="BD13" s="279"/>
      <c r="BE13" s="279"/>
      <c r="BF13" s="279"/>
      <c r="BG13" s="647">
        <f>SUM(AY13:BF13)</f>
        <v>1</v>
      </c>
      <c r="BH13" s="435"/>
      <c r="BI13" s="435"/>
      <c r="BJ13" s="435"/>
      <c r="BK13" s="435"/>
      <c r="BL13" s="435"/>
      <c r="BM13" s="435"/>
      <c r="BN13" s="435"/>
      <c r="BO13" s="435"/>
      <c r="BP13" s="435"/>
      <c r="BQ13" s="760"/>
      <c r="BR13" s="435"/>
      <c r="BS13" s="435"/>
      <c r="BT13" s="435"/>
      <c r="BU13" s="435"/>
      <c r="BV13" s="435"/>
      <c r="BW13" s="435"/>
      <c r="BX13" s="435"/>
      <c r="BY13" s="435"/>
      <c r="BZ13" s="435"/>
      <c r="CA13" s="648"/>
      <c r="CB13" s="449"/>
      <c r="CC13" s="449"/>
      <c r="CD13" s="449"/>
      <c r="CE13" s="1013"/>
      <c r="CF13" s="124"/>
      <c r="CG13" s="124"/>
      <c r="CH13" s="124"/>
      <c r="CI13" s="124"/>
      <c r="CJ13" s="124"/>
      <c r="CK13" s="124"/>
      <c r="CL13" s="124"/>
      <c r="CM13" s="809"/>
      <c r="CN13" s="124"/>
      <c r="CO13" s="124"/>
      <c r="CP13" s="124"/>
      <c r="CQ13" s="124"/>
      <c r="CR13" s="124"/>
      <c r="CS13" s="124"/>
      <c r="CT13" s="124"/>
      <c r="CU13" s="809"/>
      <c r="CV13" s="100">
        <f t="shared" si="0"/>
        <v>6</v>
      </c>
      <c r="CW13" s="1041">
        <v>8</v>
      </c>
    </row>
    <row r="14" spans="1:102" ht="17.399999999999999" x14ac:dyDescent="0.4">
      <c r="A14" s="51" t="s">
        <v>550</v>
      </c>
      <c r="B14" s="96">
        <v>4129</v>
      </c>
      <c r="C14" s="51" t="s">
        <v>551</v>
      </c>
      <c r="D14" s="51" t="s">
        <v>552</v>
      </c>
      <c r="E14" s="156"/>
      <c r="F14" s="435">
        <v>7</v>
      </c>
      <c r="G14" s="435">
        <v>5</v>
      </c>
      <c r="H14" s="435">
        <v>4</v>
      </c>
      <c r="I14" s="435">
        <v>4</v>
      </c>
      <c r="J14" s="435">
        <v>7</v>
      </c>
      <c r="K14" s="435">
        <v>4</v>
      </c>
      <c r="L14" s="435">
        <v>4</v>
      </c>
      <c r="M14" s="435">
        <v>1</v>
      </c>
      <c r="N14" s="435"/>
      <c r="O14" s="647">
        <f>SUM(F14:N14)</f>
        <v>36</v>
      </c>
      <c r="P14" s="435">
        <v>6</v>
      </c>
      <c r="Q14" s="435">
        <v>3</v>
      </c>
      <c r="R14" s="435">
        <v>3</v>
      </c>
      <c r="S14" s="435">
        <v>4</v>
      </c>
      <c r="T14" s="435">
        <v>7</v>
      </c>
      <c r="U14" s="435">
        <v>5</v>
      </c>
      <c r="V14" s="435">
        <v>4</v>
      </c>
      <c r="W14" s="435">
        <v>1</v>
      </c>
      <c r="X14" s="435"/>
      <c r="Y14" s="435"/>
      <c r="Z14" s="647">
        <f>SUM(P14:Y14)</f>
        <v>33</v>
      </c>
      <c r="AA14" s="438">
        <v>11</v>
      </c>
      <c r="AB14" s="438">
        <v>3</v>
      </c>
      <c r="AC14" s="438">
        <v>5</v>
      </c>
      <c r="AD14" s="438">
        <v>0.5</v>
      </c>
      <c r="AE14" s="438">
        <v>9</v>
      </c>
      <c r="AF14" s="438"/>
      <c r="AG14" s="438"/>
      <c r="AH14" s="1014">
        <f>SUM(AA14:AG14)</f>
        <v>28.5</v>
      </c>
      <c r="AI14" s="124">
        <v>1</v>
      </c>
      <c r="AJ14" s="124">
        <v>2</v>
      </c>
      <c r="AK14" s="124">
        <v>1</v>
      </c>
      <c r="AL14" s="124"/>
      <c r="AM14" s="124"/>
      <c r="AN14" s="124"/>
      <c r="AO14" s="124"/>
      <c r="AP14" s="737">
        <f>SUM(AI14:AO14)</f>
        <v>4</v>
      </c>
      <c r="AQ14" s="124">
        <v>1</v>
      </c>
      <c r="AR14" s="124">
        <v>2</v>
      </c>
      <c r="AS14" s="124">
        <v>1</v>
      </c>
      <c r="AT14" s="124"/>
      <c r="AU14" s="124"/>
      <c r="AV14" s="124"/>
      <c r="AW14" s="124"/>
      <c r="AX14" s="737">
        <f>SUM(AQ14:AW14)</f>
        <v>4</v>
      </c>
      <c r="AY14" s="279">
        <v>3</v>
      </c>
      <c r="AZ14" s="279">
        <v>4</v>
      </c>
      <c r="BA14" s="279">
        <v>1</v>
      </c>
      <c r="BB14" s="279">
        <v>4</v>
      </c>
      <c r="BC14" s="279"/>
      <c r="BD14" s="279">
        <v>2</v>
      </c>
      <c r="BE14" s="279">
        <v>1</v>
      </c>
      <c r="BF14" s="279">
        <v>1</v>
      </c>
      <c r="BG14" s="647">
        <f>SUM(AY14:BF14)</f>
        <v>16</v>
      </c>
      <c r="BH14" s="435">
        <v>3</v>
      </c>
      <c r="BI14" s="435">
        <v>4</v>
      </c>
      <c r="BJ14" s="435">
        <v>4</v>
      </c>
      <c r="BK14" s="435"/>
      <c r="BL14" s="435"/>
      <c r="BM14" s="435"/>
      <c r="BN14" s="435"/>
      <c r="BO14" s="435"/>
      <c r="BP14" s="435"/>
      <c r="BQ14" s="760">
        <f>SUM(BH14:BP14)</f>
        <v>11</v>
      </c>
      <c r="BR14" s="435">
        <v>3</v>
      </c>
      <c r="BS14" s="435">
        <v>3</v>
      </c>
      <c r="BT14" s="435">
        <v>4</v>
      </c>
      <c r="BU14" s="435"/>
      <c r="BV14" s="435"/>
      <c r="BW14" s="435"/>
      <c r="BX14" s="435"/>
      <c r="BY14" s="435"/>
      <c r="BZ14" s="435"/>
      <c r="CA14" s="647">
        <f>SUM(BR14:BZ14)</f>
        <v>10</v>
      </c>
      <c r="CB14" s="449"/>
      <c r="CC14" s="449"/>
      <c r="CD14" s="449"/>
      <c r="CE14" s="1013"/>
      <c r="CF14" s="124"/>
      <c r="CG14" s="124"/>
      <c r="CH14" s="124"/>
      <c r="CI14" s="124"/>
      <c r="CJ14" s="124"/>
      <c r="CK14" s="124"/>
      <c r="CL14" s="124"/>
      <c r="CM14" s="809"/>
      <c r="CN14" s="124"/>
      <c r="CO14" s="124"/>
      <c r="CP14" s="124"/>
      <c r="CQ14" s="124"/>
      <c r="CR14" s="124"/>
      <c r="CS14" s="124"/>
      <c r="CT14" s="124"/>
      <c r="CU14" s="809"/>
      <c r="CV14" s="100">
        <f t="shared" si="0"/>
        <v>134.5</v>
      </c>
      <c r="CW14" s="1041">
        <v>1</v>
      </c>
      <c r="CX14" s="88"/>
    </row>
    <row r="15" spans="1:102" ht="17.399999999999999" x14ac:dyDescent="0.4">
      <c r="A15" s="51" t="s">
        <v>264</v>
      </c>
      <c r="B15" s="58">
        <v>2660</v>
      </c>
      <c r="C15" s="51" t="s">
        <v>262</v>
      </c>
      <c r="D15" s="51" t="s">
        <v>265</v>
      </c>
      <c r="E15" s="156"/>
      <c r="F15" s="435"/>
      <c r="G15" s="435"/>
      <c r="H15" s="435"/>
      <c r="I15" s="435"/>
      <c r="J15" s="435"/>
      <c r="K15" s="435"/>
      <c r="L15" s="435"/>
      <c r="M15" s="435"/>
      <c r="N15" s="435"/>
      <c r="O15" s="648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647"/>
      <c r="AA15" s="438"/>
      <c r="AB15" s="438">
        <v>4</v>
      </c>
      <c r="AC15" s="438"/>
      <c r="AD15" s="438"/>
      <c r="AE15" s="438">
        <v>7</v>
      </c>
      <c r="AF15" s="438"/>
      <c r="AG15" s="438"/>
      <c r="AH15" s="1014">
        <f>SUM(AA15:AG15)</f>
        <v>11</v>
      </c>
      <c r="AI15" s="124"/>
      <c r="AJ15" s="124"/>
      <c r="AK15" s="124"/>
      <c r="AL15" s="124"/>
      <c r="AM15" s="124"/>
      <c r="AN15" s="124"/>
      <c r="AO15" s="124"/>
      <c r="AP15" s="737"/>
      <c r="AQ15" s="124"/>
      <c r="AR15" s="124"/>
      <c r="AS15" s="124"/>
      <c r="AT15" s="124"/>
      <c r="AU15" s="124"/>
      <c r="AV15" s="124"/>
      <c r="AW15" s="124"/>
      <c r="AX15" s="737">
        <f>SUM(AQ15:AW15)</f>
        <v>0</v>
      </c>
      <c r="AY15" s="279"/>
      <c r="AZ15" s="279"/>
      <c r="BA15" s="279"/>
      <c r="BB15" s="279"/>
      <c r="BC15" s="279"/>
      <c r="BD15" s="279"/>
      <c r="BE15" s="279"/>
      <c r="BF15" s="279"/>
      <c r="BG15" s="647"/>
      <c r="BH15" s="435"/>
      <c r="BI15" s="435"/>
      <c r="BJ15" s="435"/>
      <c r="BK15" s="435"/>
      <c r="BL15" s="435"/>
      <c r="BM15" s="435"/>
      <c r="BN15" s="435"/>
      <c r="BO15" s="435"/>
      <c r="BP15" s="435"/>
      <c r="BQ15" s="760">
        <f>SUM(BH15:BP15)</f>
        <v>0</v>
      </c>
      <c r="BR15" s="435"/>
      <c r="BS15" s="435"/>
      <c r="BT15" s="435"/>
      <c r="BU15" s="435"/>
      <c r="BV15" s="435"/>
      <c r="BW15" s="435"/>
      <c r="BX15" s="435"/>
      <c r="BY15" s="435"/>
      <c r="BZ15" s="435"/>
      <c r="CA15" s="647">
        <f>SUM(BR15:BZ15)</f>
        <v>0</v>
      </c>
      <c r="CB15" s="449"/>
      <c r="CC15" s="449"/>
      <c r="CD15" s="449"/>
      <c r="CE15" s="1013">
        <f>SUM(CB15:CD15)</f>
        <v>0</v>
      </c>
      <c r="CF15" s="124"/>
      <c r="CG15" s="124"/>
      <c r="CH15" s="124"/>
      <c r="CI15" s="124"/>
      <c r="CJ15" s="124"/>
      <c r="CK15" s="124"/>
      <c r="CL15" s="124"/>
      <c r="CM15" s="809"/>
      <c r="CN15" s="124"/>
      <c r="CO15" s="124"/>
      <c r="CP15" s="124"/>
      <c r="CQ15" s="124"/>
      <c r="CR15" s="124"/>
      <c r="CS15" s="124"/>
      <c r="CT15" s="124"/>
      <c r="CU15" s="809"/>
      <c r="CV15" s="100">
        <f>SUM(O15,Z15,BG15,BQ15,CA15,CE15,CM15,CU15,AH15,AP15,AX15)</f>
        <v>11</v>
      </c>
      <c r="CW15" s="1041"/>
      <c r="CX15" s="88" t="s">
        <v>624</v>
      </c>
    </row>
    <row r="16" spans="1:102" ht="17.399999999999999" x14ac:dyDescent="0.4">
      <c r="A16" s="71" t="s">
        <v>335</v>
      </c>
      <c r="B16" s="96">
        <v>4033</v>
      </c>
      <c r="C16" s="104" t="s">
        <v>231</v>
      </c>
      <c r="D16" s="51" t="s">
        <v>433</v>
      </c>
      <c r="E16" s="156"/>
      <c r="F16" s="435"/>
      <c r="G16" s="435"/>
      <c r="H16" s="435"/>
      <c r="I16" s="435"/>
      <c r="J16" s="435"/>
      <c r="K16" s="435"/>
      <c r="L16" s="435"/>
      <c r="M16" s="435"/>
      <c r="N16" s="435"/>
      <c r="O16" s="647">
        <f>SUM(F16:N16)</f>
        <v>0</v>
      </c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647"/>
      <c r="AA16" s="438"/>
      <c r="AB16" s="438"/>
      <c r="AC16" s="438"/>
      <c r="AD16" s="438"/>
      <c r="AE16" s="438"/>
      <c r="AF16" s="438"/>
      <c r="AG16" s="438"/>
      <c r="AH16" s="1014"/>
      <c r="AI16" s="124">
        <v>2</v>
      </c>
      <c r="AJ16" s="124">
        <v>1</v>
      </c>
      <c r="AK16" s="124"/>
      <c r="AL16" s="124"/>
      <c r="AM16" s="124"/>
      <c r="AN16" s="124"/>
      <c r="AO16" s="124"/>
      <c r="AP16" s="737">
        <f>SUM(AI16:AO16)</f>
        <v>3</v>
      </c>
      <c r="AQ16" s="124">
        <v>2</v>
      </c>
      <c r="AR16" s="124">
        <v>1</v>
      </c>
      <c r="AS16" s="124"/>
      <c r="AT16" s="124"/>
      <c r="AU16" s="124"/>
      <c r="AV16" s="124"/>
      <c r="AW16" s="124"/>
      <c r="AX16" s="737">
        <f>SUM(AQ16:AW16)</f>
        <v>3</v>
      </c>
      <c r="AY16" s="279"/>
      <c r="AZ16" s="279"/>
      <c r="BA16" s="279"/>
      <c r="BB16" s="279"/>
      <c r="BC16" s="279"/>
      <c r="BD16" s="279"/>
      <c r="BE16" s="279"/>
      <c r="BF16" s="279"/>
      <c r="BG16" s="647">
        <f>SUM(AY16:BF16)</f>
        <v>0</v>
      </c>
      <c r="BH16" s="435"/>
      <c r="BI16" s="435"/>
      <c r="BJ16" s="435"/>
      <c r="BK16" s="435"/>
      <c r="BL16" s="435"/>
      <c r="BM16" s="435"/>
      <c r="BN16" s="435"/>
      <c r="BO16" s="435"/>
      <c r="BP16" s="435"/>
      <c r="BQ16" s="760"/>
      <c r="BR16" s="435"/>
      <c r="BS16" s="435"/>
      <c r="BT16" s="435"/>
      <c r="BU16" s="435"/>
      <c r="BV16" s="435"/>
      <c r="BW16" s="435"/>
      <c r="BX16" s="435"/>
      <c r="BY16" s="435"/>
      <c r="BZ16" s="435"/>
      <c r="CA16" s="647"/>
      <c r="CB16" s="449"/>
      <c r="CC16" s="449"/>
      <c r="CD16" s="449"/>
      <c r="CE16" s="1013"/>
      <c r="CF16" s="124"/>
      <c r="CG16" s="124"/>
      <c r="CH16" s="124"/>
      <c r="CI16" s="124"/>
      <c r="CJ16" s="124"/>
      <c r="CK16" s="124"/>
      <c r="CL16" s="124">
        <v>5</v>
      </c>
      <c r="CM16" s="809">
        <f>SUM(CF16:CL16)</f>
        <v>5</v>
      </c>
      <c r="CN16" s="124"/>
      <c r="CO16" s="124"/>
      <c r="CP16" s="124"/>
      <c r="CQ16" s="124"/>
      <c r="CR16" s="124"/>
      <c r="CS16" s="124"/>
      <c r="CT16" s="124">
        <v>4</v>
      </c>
      <c r="CU16" s="809">
        <f>SUM(CN16:CT16)</f>
        <v>4</v>
      </c>
      <c r="CV16" s="100">
        <f>SUM(O16,Z16,BG16,BQ16,CA16,CE16,CM16,CU16,AH16,AP16,AX16)</f>
        <v>15</v>
      </c>
      <c r="CW16" s="1041">
        <v>7</v>
      </c>
    </row>
    <row r="17" spans="1:102" ht="17.399999999999999" x14ac:dyDescent="0.4">
      <c r="A17" s="51" t="s">
        <v>538</v>
      </c>
      <c r="B17" s="58">
        <v>2970</v>
      </c>
      <c r="C17" s="51" t="s">
        <v>457</v>
      </c>
      <c r="D17" s="71" t="s">
        <v>684</v>
      </c>
      <c r="E17" s="156"/>
      <c r="F17" s="435"/>
      <c r="G17" s="435"/>
      <c r="H17" s="435"/>
      <c r="I17" s="435"/>
      <c r="J17" s="435"/>
      <c r="K17" s="435"/>
      <c r="L17" s="435"/>
      <c r="M17" s="435"/>
      <c r="N17" s="435"/>
      <c r="O17" s="647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647"/>
      <c r="AA17" s="438"/>
      <c r="AB17" s="438"/>
      <c r="AC17" s="438"/>
      <c r="AD17" s="438"/>
      <c r="AE17" s="438"/>
      <c r="AF17" s="438"/>
      <c r="AG17" s="438"/>
      <c r="AH17" s="1014"/>
      <c r="AI17" s="124"/>
      <c r="AJ17" s="124"/>
      <c r="AK17" s="124"/>
      <c r="AL17" s="124"/>
      <c r="AM17" s="124"/>
      <c r="AN17" s="124"/>
      <c r="AO17" s="124"/>
      <c r="AP17" s="737"/>
      <c r="AQ17" s="124"/>
      <c r="AR17" s="124"/>
      <c r="AS17" s="124"/>
      <c r="AT17" s="124"/>
      <c r="AU17" s="124"/>
      <c r="AV17" s="124"/>
      <c r="AW17" s="124"/>
      <c r="AX17" s="737"/>
      <c r="AY17" s="279"/>
      <c r="AZ17" s="279"/>
      <c r="BA17" s="279"/>
      <c r="BB17" s="279"/>
      <c r="BC17" s="279"/>
      <c r="BD17" s="279"/>
      <c r="BE17" s="279"/>
      <c r="BF17" s="279"/>
      <c r="BG17" s="647"/>
      <c r="BH17" s="435"/>
      <c r="BI17" s="435"/>
      <c r="BJ17" s="435"/>
      <c r="BK17" s="435"/>
      <c r="BL17" s="435"/>
      <c r="BM17" s="435"/>
      <c r="BN17" s="435"/>
      <c r="BO17" s="435"/>
      <c r="BP17" s="435"/>
      <c r="BQ17" s="760"/>
      <c r="BR17" s="435"/>
      <c r="BS17" s="435"/>
      <c r="BT17" s="435"/>
      <c r="BU17" s="435"/>
      <c r="BV17" s="435"/>
      <c r="BW17" s="435"/>
      <c r="BX17" s="435"/>
      <c r="BY17" s="435"/>
      <c r="BZ17" s="435"/>
      <c r="CA17" s="647"/>
      <c r="CB17" s="449"/>
      <c r="CC17" s="449"/>
      <c r="CD17" s="449"/>
      <c r="CE17" s="1013"/>
      <c r="CF17" s="124"/>
      <c r="CG17" s="124"/>
      <c r="CH17" s="124"/>
      <c r="CI17" s="124"/>
      <c r="CJ17" s="124"/>
      <c r="CK17" s="124"/>
      <c r="CL17" s="124">
        <v>3</v>
      </c>
      <c r="CM17" s="809">
        <f>SUM(CF17:CL17)</f>
        <v>3</v>
      </c>
      <c r="CN17" s="124"/>
      <c r="CO17" s="124"/>
      <c r="CP17" s="124"/>
      <c r="CQ17" s="124"/>
      <c r="CR17" s="124"/>
      <c r="CS17" s="124"/>
      <c r="CT17" s="124">
        <v>3</v>
      </c>
      <c r="CU17" s="809">
        <f>SUM(CN17:CT17)</f>
        <v>3</v>
      </c>
      <c r="CV17" s="100">
        <f t="shared" si="0"/>
        <v>6</v>
      </c>
      <c r="CW17" s="1041"/>
      <c r="CX17" s="88" t="s">
        <v>624</v>
      </c>
    </row>
    <row r="18" spans="1:102" ht="17.399999999999999" x14ac:dyDescent="0.4">
      <c r="A18" s="63" t="s">
        <v>535</v>
      </c>
      <c r="B18" s="264">
        <v>4146</v>
      </c>
      <c r="C18" s="91" t="s">
        <v>536</v>
      </c>
      <c r="D18" s="91" t="s">
        <v>554</v>
      </c>
      <c r="E18" s="157"/>
      <c r="F18" s="444">
        <v>6</v>
      </c>
      <c r="G18" s="444"/>
      <c r="H18" s="444"/>
      <c r="I18" s="444"/>
      <c r="J18" s="444"/>
      <c r="K18" s="444"/>
      <c r="L18" s="444"/>
      <c r="M18" s="444"/>
      <c r="N18" s="435"/>
      <c r="O18" s="648">
        <f>SUM(F18:N18)</f>
        <v>6</v>
      </c>
      <c r="P18" s="435">
        <v>5</v>
      </c>
      <c r="Q18" s="435"/>
      <c r="R18" s="435"/>
      <c r="S18" s="435"/>
      <c r="T18" s="435"/>
      <c r="U18" s="435"/>
      <c r="V18" s="435"/>
      <c r="W18" s="435"/>
      <c r="X18" s="435"/>
      <c r="Y18" s="435"/>
      <c r="Z18" s="647">
        <f>SUM(P18:Y18)</f>
        <v>5</v>
      </c>
      <c r="AA18" s="438">
        <v>7</v>
      </c>
      <c r="AB18" s="438"/>
      <c r="AC18" s="438"/>
      <c r="AD18" s="438"/>
      <c r="AE18" s="438"/>
      <c r="AF18" s="438"/>
      <c r="AG18" s="438"/>
      <c r="AH18" s="1014">
        <f>SUM(AA18:AG18)</f>
        <v>7</v>
      </c>
      <c r="AI18" s="124"/>
      <c r="AJ18" s="124"/>
      <c r="AK18" s="124"/>
      <c r="AL18" s="124"/>
      <c r="AM18" s="124"/>
      <c r="AN18" s="124"/>
      <c r="AO18" s="124"/>
      <c r="AP18" s="737"/>
      <c r="AQ18" s="124"/>
      <c r="AR18" s="124"/>
      <c r="AS18" s="124"/>
      <c r="AT18" s="124"/>
      <c r="AU18" s="124"/>
      <c r="AV18" s="124"/>
      <c r="AW18" s="124"/>
      <c r="AX18" s="737"/>
      <c r="AY18" s="279">
        <v>5</v>
      </c>
      <c r="AZ18" s="279">
        <v>2</v>
      </c>
      <c r="BA18" s="279"/>
      <c r="BB18" s="279">
        <v>3</v>
      </c>
      <c r="BC18" s="279"/>
      <c r="BD18" s="279"/>
      <c r="BE18" s="279"/>
      <c r="BF18" s="279"/>
      <c r="BG18" s="647">
        <f>SUM(AY18:BF18)</f>
        <v>10</v>
      </c>
      <c r="BH18" s="435"/>
      <c r="BI18" s="435"/>
      <c r="BJ18" s="435"/>
      <c r="BK18" s="435"/>
      <c r="BL18" s="435"/>
      <c r="BM18" s="435"/>
      <c r="BN18" s="435"/>
      <c r="BO18" s="435"/>
      <c r="BP18" s="435"/>
      <c r="BQ18" s="760">
        <f>SUM(BH18:BP18)</f>
        <v>0</v>
      </c>
      <c r="BR18" s="435"/>
      <c r="BS18" s="435"/>
      <c r="BT18" s="435"/>
      <c r="BU18" s="435"/>
      <c r="BV18" s="435"/>
      <c r="BW18" s="435"/>
      <c r="BX18" s="435"/>
      <c r="BY18" s="435"/>
      <c r="BZ18" s="435"/>
      <c r="CA18" s="647">
        <f>SUM(BR18:BZ18)</f>
        <v>0</v>
      </c>
      <c r="CB18" s="449"/>
      <c r="CC18" s="449"/>
      <c r="CD18" s="449"/>
      <c r="CE18" s="1013"/>
      <c r="CF18" s="124">
        <v>2</v>
      </c>
      <c r="CG18" s="124">
        <v>3</v>
      </c>
      <c r="CH18" s="124"/>
      <c r="CI18" s="124"/>
      <c r="CJ18" s="124"/>
      <c r="CK18" s="124"/>
      <c r="CL18" s="124"/>
      <c r="CM18" s="809">
        <f>SUM(CF18:CL18)</f>
        <v>5</v>
      </c>
      <c r="CN18" s="124">
        <v>2</v>
      </c>
      <c r="CO18" s="124">
        <v>2</v>
      </c>
      <c r="CP18" s="124"/>
      <c r="CQ18" s="124"/>
      <c r="CR18" s="124"/>
      <c r="CS18" s="124"/>
      <c r="CT18" s="124"/>
      <c r="CU18" s="809">
        <f>SUM(CN18:CT18)</f>
        <v>4</v>
      </c>
      <c r="CV18" s="100">
        <f t="shared" si="0"/>
        <v>37</v>
      </c>
      <c r="CW18" s="1041">
        <v>5</v>
      </c>
      <c r="CX18" s="88"/>
    </row>
    <row r="19" spans="1:102" ht="17.399999999999999" x14ac:dyDescent="0.4">
      <c r="A19" s="51" t="s">
        <v>542</v>
      </c>
      <c r="B19" s="96">
        <v>4093</v>
      </c>
      <c r="C19" s="91" t="s">
        <v>99</v>
      </c>
      <c r="D19" s="91" t="s">
        <v>218</v>
      </c>
      <c r="E19" s="157"/>
      <c r="F19" s="444"/>
      <c r="G19" s="444"/>
      <c r="H19" s="444"/>
      <c r="I19" s="444"/>
      <c r="J19" s="444"/>
      <c r="K19" s="444"/>
      <c r="L19" s="444"/>
      <c r="M19" s="444"/>
      <c r="N19" s="435"/>
      <c r="O19" s="648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647"/>
      <c r="AA19" s="438">
        <v>3</v>
      </c>
      <c r="AB19" s="438"/>
      <c r="AC19" s="438"/>
      <c r="AD19" s="438"/>
      <c r="AE19" s="438">
        <v>4</v>
      </c>
      <c r="AF19" s="438"/>
      <c r="AG19" s="438"/>
      <c r="AH19" s="1014">
        <f>SUM(AA19:AG19)</f>
        <v>7</v>
      </c>
      <c r="AI19" s="124"/>
      <c r="AJ19" s="124"/>
      <c r="AK19" s="124"/>
      <c r="AL19" s="124"/>
      <c r="AM19" s="124"/>
      <c r="AN19" s="124"/>
      <c r="AO19" s="124"/>
      <c r="AP19" s="737"/>
      <c r="AQ19" s="124"/>
      <c r="AR19" s="124"/>
      <c r="AS19" s="124"/>
      <c r="AT19" s="124"/>
      <c r="AU19" s="124"/>
      <c r="AV19" s="124"/>
      <c r="AW19" s="124"/>
      <c r="AX19" s="737"/>
      <c r="AY19" s="279"/>
      <c r="AZ19" s="279"/>
      <c r="BA19" s="279"/>
      <c r="BB19" s="279"/>
      <c r="BC19" s="279"/>
      <c r="BD19" s="279"/>
      <c r="BE19" s="279"/>
      <c r="BF19" s="279"/>
      <c r="BG19" s="647">
        <f>SUM(AY19:BF19)</f>
        <v>0</v>
      </c>
      <c r="BH19" s="435"/>
      <c r="BI19" s="435"/>
      <c r="BJ19" s="435"/>
      <c r="BK19" s="435"/>
      <c r="BL19" s="435"/>
      <c r="BM19" s="435"/>
      <c r="BN19" s="435"/>
      <c r="BO19" s="435"/>
      <c r="BP19" s="435"/>
      <c r="BQ19" s="760"/>
      <c r="BR19" s="435"/>
      <c r="BS19" s="435"/>
      <c r="BT19" s="435"/>
      <c r="BU19" s="435"/>
      <c r="BV19" s="435"/>
      <c r="BW19" s="435"/>
      <c r="BX19" s="435"/>
      <c r="BY19" s="435"/>
      <c r="BZ19" s="435"/>
      <c r="CA19" s="647"/>
      <c r="CB19" s="449"/>
      <c r="CC19" s="449"/>
      <c r="CD19" s="449"/>
      <c r="CE19" s="1013"/>
      <c r="CF19" s="124"/>
      <c r="CG19" s="124"/>
      <c r="CH19" s="124"/>
      <c r="CI19" s="124"/>
      <c r="CJ19" s="124"/>
      <c r="CK19" s="124"/>
      <c r="CL19" s="124"/>
      <c r="CM19" s="809"/>
      <c r="CN19" s="124"/>
      <c r="CO19" s="124"/>
      <c r="CP19" s="124"/>
      <c r="CQ19" s="124"/>
      <c r="CR19" s="124"/>
      <c r="CS19" s="124"/>
      <c r="CT19" s="124"/>
      <c r="CU19" s="809"/>
      <c r="CV19" s="100">
        <f t="shared" si="0"/>
        <v>7</v>
      </c>
      <c r="CW19" s="1041"/>
      <c r="CX19" s="88" t="s">
        <v>624</v>
      </c>
    </row>
    <row r="20" spans="1:102" ht="17.399999999999999" x14ac:dyDescent="0.4">
      <c r="A20" s="64" t="s">
        <v>609</v>
      </c>
      <c r="B20" s="149">
        <v>3140</v>
      </c>
      <c r="C20" s="103" t="s">
        <v>610</v>
      </c>
      <c r="D20" s="91">
        <v>7462</v>
      </c>
      <c r="E20" s="157"/>
      <c r="F20" s="444"/>
      <c r="G20" s="444"/>
      <c r="H20" s="444"/>
      <c r="I20" s="444"/>
      <c r="J20" s="444"/>
      <c r="K20" s="444"/>
      <c r="L20" s="444"/>
      <c r="M20" s="444"/>
      <c r="N20" s="435"/>
      <c r="O20" s="648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647"/>
      <c r="AA20" s="438"/>
      <c r="AB20" s="438"/>
      <c r="AC20" s="438"/>
      <c r="AD20" s="438"/>
      <c r="AE20" s="438"/>
      <c r="AF20" s="438"/>
      <c r="AG20" s="438"/>
      <c r="AH20" s="1014"/>
      <c r="AI20" s="124"/>
      <c r="AJ20" s="124"/>
      <c r="AK20" s="124"/>
      <c r="AL20" s="124"/>
      <c r="AM20" s="124"/>
      <c r="AN20" s="124"/>
      <c r="AO20" s="124"/>
      <c r="AP20" s="737"/>
      <c r="AQ20" s="124"/>
      <c r="AR20" s="124"/>
      <c r="AS20" s="124"/>
      <c r="AT20" s="124"/>
      <c r="AU20" s="124"/>
      <c r="AV20" s="124"/>
      <c r="AW20" s="124"/>
      <c r="AX20" s="737"/>
      <c r="AY20" s="279"/>
      <c r="AZ20" s="279"/>
      <c r="BA20" s="279"/>
      <c r="BB20" s="279"/>
      <c r="BC20" s="279"/>
      <c r="BD20" s="279"/>
      <c r="BE20" s="279"/>
      <c r="BF20" s="279"/>
      <c r="BG20" s="647"/>
      <c r="BH20" s="435"/>
      <c r="BI20" s="435"/>
      <c r="BJ20" s="435"/>
      <c r="BK20" s="435"/>
      <c r="BL20" s="435"/>
      <c r="BM20" s="435"/>
      <c r="BN20" s="435"/>
      <c r="BO20" s="435"/>
      <c r="BP20" s="435"/>
      <c r="BQ20" s="760"/>
      <c r="BR20" s="435"/>
      <c r="BS20" s="435"/>
      <c r="BT20" s="435"/>
      <c r="BU20" s="435"/>
      <c r="BV20" s="435"/>
      <c r="BW20" s="435"/>
      <c r="BX20" s="435"/>
      <c r="BY20" s="435"/>
      <c r="BZ20" s="435"/>
      <c r="CA20" s="647"/>
      <c r="CB20" s="449"/>
      <c r="CC20" s="449"/>
      <c r="CD20" s="449"/>
      <c r="CE20" s="1013">
        <f>SUM(CB20:CD20)</f>
        <v>0</v>
      </c>
      <c r="CF20" s="124"/>
      <c r="CG20" s="124"/>
      <c r="CH20" s="124"/>
      <c r="CI20" s="124"/>
      <c r="CJ20" s="124"/>
      <c r="CK20" s="124"/>
      <c r="CL20" s="124"/>
      <c r="CM20" s="809"/>
      <c r="CN20" s="124"/>
      <c r="CO20" s="124"/>
      <c r="CP20" s="124"/>
      <c r="CQ20" s="124"/>
      <c r="CR20" s="124"/>
      <c r="CS20" s="124"/>
      <c r="CT20" s="124"/>
      <c r="CU20" s="809"/>
      <c r="CV20" s="100">
        <f t="shared" si="0"/>
        <v>0</v>
      </c>
      <c r="CW20" s="1041"/>
      <c r="CX20" s="88"/>
    </row>
    <row r="21" spans="1:102" ht="17.399999999999999" x14ac:dyDescent="0.4">
      <c r="A21" s="51" t="s">
        <v>581</v>
      </c>
      <c r="B21" s="96">
        <v>3161</v>
      </c>
      <c r="C21" s="91" t="s">
        <v>383</v>
      </c>
      <c r="D21" s="268" t="s">
        <v>384</v>
      </c>
      <c r="E21" s="157"/>
      <c r="F21" s="444">
        <v>3</v>
      </c>
      <c r="G21" s="444">
        <v>3</v>
      </c>
      <c r="H21" s="444">
        <v>3</v>
      </c>
      <c r="I21" s="444"/>
      <c r="J21" s="444"/>
      <c r="K21" s="444"/>
      <c r="L21" s="444"/>
      <c r="M21" s="444"/>
      <c r="N21" s="435">
        <v>7</v>
      </c>
      <c r="O21" s="648">
        <f>SUM(F21:N21)</f>
        <v>16</v>
      </c>
      <c r="P21" s="435">
        <v>4</v>
      </c>
      <c r="Q21" s="435">
        <v>5</v>
      </c>
      <c r="R21" s="435">
        <v>4</v>
      </c>
      <c r="S21" s="435"/>
      <c r="T21" s="435"/>
      <c r="U21" s="435"/>
      <c r="V21" s="435"/>
      <c r="W21" s="435"/>
      <c r="X21" s="435"/>
      <c r="Y21" s="435">
        <v>7</v>
      </c>
      <c r="Z21" s="647">
        <f>SUM(P21:Y21)</f>
        <v>20</v>
      </c>
      <c r="AA21" s="438">
        <v>9</v>
      </c>
      <c r="AB21" s="438"/>
      <c r="AC21" s="438"/>
      <c r="AD21" s="438"/>
      <c r="AE21" s="438"/>
      <c r="AF21" s="438"/>
      <c r="AG21" s="438"/>
      <c r="AH21" s="1014">
        <f>SUM(AA21:AG21)</f>
        <v>9</v>
      </c>
      <c r="AI21" s="124"/>
      <c r="AJ21" s="124"/>
      <c r="AK21" s="124"/>
      <c r="AL21" s="124"/>
      <c r="AM21" s="124"/>
      <c r="AN21" s="124"/>
      <c r="AO21" s="124"/>
      <c r="AP21" s="737"/>
      <c r="AQ21" s="124"/>
      <c r="AR21" s="124"/>
      <c r="AS21" s="124"/>
      <c r="AT21" s="124"/>
      <c r="AU21" s="124"/>
      <c r="AV21" s="124"/>
      <c r="AW21" s="124"/>
      <c r="AX21" s="737"/>
      <c r="AY21" s="279">
        <v>4</v>
      </c>
      <c r="AZ21" s="279">
        <v>5</v>
      </c>
      <c r="BA21" s="279"/>
      <c r="BB21" s="279">
        <v>5</v>
      </c>
      <c r="BC21" s="279"/>
      <c r="BD21" s="279"/>
      <c r="BE21" s="279"/>
      <c r="BF21" s="279"/>
      <c r="BG21" s="647">
        <f>SUM(AY21:BF21)</f>
        <v>14</v>
      </c>
      <c r="BH21" s="435">
        <v>4</v>
      </c>
      <c r="BI21" s="435">
        <v>3</v>
      </c>
      <c r="BJ21" s="435">
        <v>3</v>
      </c>
      <c r="BK21" s="435"/>
      <c r="BL21" s="435"/>
      <c r="BM21" s="435"/>
      <c r="BN21" s="435"/>
      <c r="BO21" s="435"/>
      <c r="BP21" s="435"/>
      <c r="BQ21" s="760">
        <f>SUM(BH21:BP21)</f>
        <v>10</v>
      </c>
      <c r="BR21" s="435">
        <v>4</v>
      </c>
      <c r="BS21" s="435">
        <v>4</v>
      </c>
      <c r="BT21" s="435">
        <v>3</v>
      </c>
      <c r="BU21" s="435"/>
      <c r="BV21" s="435"/>
      <c r="BW21" s="435"/>
      <c r="BX21" s="435"/>
      <c r="BY21" s="435"/>
      <c r="BZ21" s="435"/>
      <c r="CA21" s="647">
        <f>SUM(BR21:BZ21)</f>
        <v>11</v>
      </c>
      <c r="CB21" s="449"/>
      <c r="CC21" s="449"/>
      <c r="CD21" s="449"/>
      <c r="CE21" s="1013"/>
      <c r="CF21" s="124">
        <v>4</v>
      </c>
      <c r="CG21" s="124">
        <v>4</v>
      </c>
      <c r="CH21" s="124"/>
      <c r="CI21" s="124"/>
      <c r="CJ21" s="124"/>
      <c r="CK21" s="124"/>
      <c r="CL21" s="124">
        <v>6</v>
      </c>
      <c r="CM21" s="809">
        <f>SUM(CF21:CL21)</f>
        <v>14</v>
      </c>
      <c r="CN21" s="124">
        <v>4</v>
      </c>
      <c r="CO21" s="124">
        <v>4</v>
      </c>
      <c r="CP21" s="124"/>
      <c r="CQ21" s="124"/>
      <c r="CR21" s="124"/>
      <c r="CS21" s="124"/>
      <c r="CT21" s="124">
        <v>5</v>
      </c>
      <c r="CU21" s="809">
        <f>SUM(CN21:CT21)</f>
        <v>13</v>
      </c>
      <c r="CV21" s="100">
        <f t="shared" si="0"/>
        <v>107</v>
      </c>
      <c r="CW21" s="1041">
        <v>3</v>
      </c>
    </row>
    <row r="22" spans="1:102" ht="17.399999999999999" x14ac:dyDescent="0.4">
      <c r="A22" s="51" t="s">
        <v>419</v>
      </c>
      <c r="B22" s="96">
        <v>2996</v>
      </c>
      <c r="C22" s="91" t="s">
        <v>99</v>
      </c>
      <c r="D22" s="104" t="s">
        <v>218</v>
      </c>
      <c r="E22" s="155"/>
      <c r="F22" s="444"/>
      <c r="G22" s="444"/>
      <c r="H22" s="444"/>
      <c r="I22" s="444"/>
      <c r="J22" s="444"/>
      <c r="K22" s="444"/>
      <c r="L22" s="444"/>
      <c r="M22" s="444"/>
      <c r="N22" s="435"/>
      <c r="O22" s="648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647"/>
      <c r="AA22" s="438"/>
      <c r="AB22" s="438"/>
      <c r="AC22" s="438"/>
      <c r="AD22" s="438"/>
      <c r="AE22" s="438">
        <v>1</v>
      </c>
      <c r="AF22" s="438"/>
      <c r="AG22" s="438"/>
      <c r="AH22" s="1014">
        <f>SUM(AA22:AG22)</f>
        <v>1</v>
      </c>
      <c r="AI22" s="124"/>
      <c r="AJ22" s="124"/>
      <c r="AK22" s="124"/>
      <c r="AL22" s="124"/>
      <c r="AM22" s="124"/>
      <c r="AN22" s="124"/>
      <c r="AO22" s="124"/>
      <c r="AP22" s="737"/>
      <c r="AQ22" s="124"/>
      <c r="AR22" s="124"/>
      <c r="AS22" s="124"/>
      <c r="AT22" s="124"/>
      <c r="AU22" s="124"/>
      <c r="AV22" s="124"/>
      <c r="AW22" s="124"/>
      <c r="AX22" s="737"/>
      <c r="AY22" s="279"/>
      <c r="AZ22" s="279"/>
      <c r="BA22" s="279"/>
      <c r="BB22" s="279"/>
      <c r="BC22" s="279"/>
      <c r="BD22" s="279"/>
      <c r="BE22" s="279"/>
      <c r="BF22" s="279"/>
      <c r="BG22" s="647">
        <f>SUM(AY22:BF22)</f>
        <v>0</v>
      </c>
      <c r="BH22" s="435"/>
      <c r="BI22" s="435"/>
      <c r="BJ22" s="435"/>
      <c r="BK22" s="435"/>
      <c r="BL22" s="435"/>
      <c r="BM22" s="435"/>
      <c r="BN22" s="435"/>
      <c r="BO22" s="435"/>
      <c r="BP22" s="435"/>
      <c r="BQ22" s="760"/>
      <c r="BR22" s="435"/>
      <c r="BS22" s="435"/>
      <c r="BT22" s="435"/>
      <c r="BU22" s="435"/>
      <c r="BV22" s="435"/>
      <c r="BW22" s="435"/>
      <c r="BX22" s="435"/>
      <c r="BY22" s="435"/>
      <c r="BZ22" s="435"/>
      <c r="CA22" s="647"/>
      <c r="CB22" s="449"/>
      <c r="CC22" s="449"/>
      <c r="CD22" s="449"/>
      <c r="CE22" s="1013"/>
      <c r="CF22" s="124"/>
      <c r="CG22" s="124"/>
      <c r="CH22" s="124"/>
      <c r="CI22" s="124"/>
      <c r="CJ22" s="124"/>
      <c r="CK22" s="124"/>
      <c r="CL22" s="124"/>
      <c r="CM22" s="809"/>
      <c r="CN22" s="124"/>
      <c r="CO22" s="124"/>
      <c r="CP22" s="124"/>
      <c r="CQ22" s="124"/>
      <c r="CR22" s="124"/>
      <c r="CS22" s="124"/>
      <c r="CT22" s="124"/>
      <c r="CU22" s="809"/>
      <c r="CV22" s="100">
        <f t="shared" si="0"/>
        <v>1</v>
      </c>
      <c r="CW22" s="1041"/>
      <c r="CX22" s="88" t="s">
        <v>624</v>
      </c>
    </row>
    <row r="23" spans="1:102" ht="17.399999999999999" x14ac:dyDescent="0.4">
      <c r="A23" s="51" t="s">
        <v>591</v>
      </c>
      <c r="B23" s="96">
        <v>4043</v>
      </c>
      <c r="C23" s="91" t="s">
        <v>313</v>
      </c>
      <c r="D23" s="91" t="s">
        <v>544</v>
      </c>
      <c r="E23" s="155"/>
      <c r="F23" s="444">
        <v>4</v>
      </c>
      <c r="G23" s="444"/>
      <c r="H23" s="444">
        <v>2</v>
      </c>
      <c r="I23" s="444"/>
      <c r="J23" s="444"/>
      <c r="K23" s="444"/>
      <c r="L23" s="444"/>
      <c r="M23" s="444"/>
      <c r="N23" s="435"/>
      <c r="O23" s="648">
        <f>SUM(F23:N23)</f>
        <v>6</v>
      </c>
      <c r="P23" s="435">
        <v>3</v>
      </c>
      <c r="Q23" s="435"/>
      <c r="R23" s="435">
        <v>2</v>
      </c>
      <c r="S23" s="435"/>
      <c r="T23" s="435"/>
      <c r="U23" s="435"/>
      <c r="V23" s="435"/>
      <c r="W23" s="435"/>
      <c r="X23" s="435"/>
      <c r="Y23" s="435"/>
      <c r="Z23" s="647">
        <f>SUM(P23:Y23)</f>
        <v>5</v>
      </c>
      <c r="AA23" s="438"/>
      <c r="AB23" s="438"/>
      <c r="AC23" s="438"/>
      <c r="AD23" s="438"/>
      <c r="AE23" s="438"/>
      <c r="AF23" s="438"/>
      <c r="AG23" s="438"/>
      <c r="AH23" s="1014"/>
      <c r="AI23" s="124"/>
      <c r="AJ23" s="124"/>
      <c r="AK23" s="124"/>
      <c r="AL23" s="124"/>
      <c r="AM23" s="124"/>
      <c r="AN23" s="124"/>
      <c r="AO23" s="124"/>
      <c r="AP23" s="737"/>
      <c r="AQ23" s="124"/>
      <c r="AR23" s="124"/>
      <c r="AS23" s="124"/>
      <c r="AT23" s="124"/>
      <c r="AU23" s="124"/>
      <c r="AV23" s="124"/>
      <c r="AW23" s="124"/>
      <c r="AX23" s="737"/>
      <c r="AY23" s="279">
        <v>2</v>
      </c>
      <c r="AZ23" s="279">
        <v>3</v>
      </c>
      <c r="BA23" s="279"/>
      <c r="BB23" s="279">
        <v>2</v>
      </c>
      <c r="BC23" s="279"/>
      <c r="BD23" s="279"/>
      <c r="BE23" s="279"/>
      <c r="BF23" s="279"/>
      <c r="BG23" s="647">
        <f>SUM(AY23:BF23)</f>
        <v>7</v>
      </c>
      <c r="BH23" s="435">
        <v>2</v>
      </c>
      <c r="BI23" s="435">
        <v>2</v>
      </c>
      <c r="BJ23" s="435">
        <v>2</v>
      </c>
      <c r="BK23" s="435"/>
      <c r="BL23" s="435"/>
      <c r="BM23" s="435"/>
      <c r="BN23" s="435"/>
      <c r="BO23" s="435"/>
      <c r="BP23" s="435"/>
      <c r="BQ23" s="760">
        <f>SUM(BH23:BP23)</f>
        <v>6</v>
      </c>
      <c r="BR23" s="435">
        <v>2</v>
      </c>
      <c r="BS23" s="435">
        <v>2</v>
      </c>
      <c r="BT23" s="435">
        <v>2</v>
      </c>
      <c r="BU23" s="435"/>
      <c r="BV23" s="435"/>
      <c r="BW23" s="435"/>
      <c r="BX23" s="435"/>
      <c r="BY23" s="435"/>
      <c r="BZ23" s="435"/>
      <c r="CA23" s="647">
        <f>SUM(BR23:BZ23)</f>
        <v>6</v>
      </c>
      <c r="CB23" s="449"/>
      <c r="CC23" s="449"/>
      <c r="CD23" s="449"/>
      <c r="CE23" s="1013"/>
      <c r="CF23" s="124"/>
      <c r="CG23" s="124"/>
      <c r="CH23" s="124"/>
      <c r="CI23" s="124"/>
      <c r="CJ23" s="124"/>
      <c r="CK23" s="124"/>
      <c r="CL23" s="124"/>
      <c r="CM23" s="809"/>
      <c r="CN23" s="124"/>
      <c r="CO23" s="124"/>
      <c r="CP23" s="124"/>
      <c r="CQ23" s="124"/>
      <c r="CR23" s="124"/>
      <c r="CS23" s="124"/>
      <c r="CT23" s="124"/>
      <c r="CU23" s="809"/>
      <c r="CV23" s="100">
        <f t="shared" si="0"/>
        <v>30</v>
      </c>
      <c r="CW23" s="1041">
        <v>6</v>
      </c>
      <c r="CX23" s="88"/>
    </row>
    <row r="24" spans="1:102" ht="17.399999999999999" x14ac:dyDescent="0.4">
      <c r="A24" s="148" t="s">
        <v>697</v>
      </c>
      <c r="B24" s="149">
        <v>3030</v>
      </c>
      <c r="C24" s="103" t="s">
        <v>698</v>
      </c>
      <c r="D24" s="104" t="s">
        <v>699</v>
      </c>
      <c r="E24" s="155"/>
      <c r="F24" s="444"/>
      <c r="G24" s="444"/>
      <c r="H24" s="444"/>
      <c r="I24" s="444"/>
      <c r="J24" s="444"/>
      <c r="K24" s="444"/>
      <c r="L24" s="444"/>
      <c r="M24" s="444"/>
      <c r="N24" s="435"/>
      <c r="O24" s="648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647"/>
      <c r="AA24" s="438">
        <v>6</v>
      </c>
      <c r="AB24" s="438">
        <v>6</v>
      </c>
      <c r="AC24" s="438">
        <v>3</v>
      </c>
      <c r="AD24" s="438">
        <v>4</v>
      </c>
      <c r="AE24" s="438"/>
      <c r="AF24" s="438"/>
      <c r="AG24" s="438"/>
      <c r="AH24" s="1014">
        <f>SUM(AA24:AG24)</f>
        <v>19</v>
      </c>
      <c r="AI24" s="124"/>
      <c r="AJ24" s="124"/>
      <c r="AK24" s="124"/>
      <c r="AL24" s="124"/>
      <c r="AM24" s="124"/>
      <c r="AN24" s="124"/>
      <c r="AO24" s="124"/>
      <c r="AP24" s="737"/>
      <c r="AQ24" s="124"/>
      <c r="AR24" s="124"/>
      <c r="AS24" s="124"/>
      <c r="AT24" s="124"/>
      <c r="AU24" s="124"/>
      <c r="AV24" s="124"/>
      <c r="AW24" s="124"/>
      <c r="AX24" s="737"/>
      <c r="AY24" s="279"/>
      <c r="AZ24" s="279"/>
      <c r="BA24" s="279"/>
      <c r="BB24" s="279"/>
      <c r="BC24" s="279"/>
      <c r="BD24" s="279"/>
      <c r="BE24" s="279"/>
      <c r="BF24" s="279"/>
      <c r="BG24" s="647"/>
      <c r="BH24" s="435"/>
      <c r="BI24" s="435"/>
      <c r="BJ24" s="435"/>
      <c r="BK24" s="435"/>
      <c r="BL24" s="435"/>
      <c r="BM24" s="435"/>
      <c r="BN24" s="435"/>
      <c r="BO24" s="435"/>
      <c r="BP24" s="435"/>
      <c r="BQ24" s="760"/>
      <c r="BR24" s="435"/>
      <c r="BS24" s="435"/>
      <c r="BT24" s="435"/>
      <c r="BU24" s="435"/>
      <c r="BV24" s="435"/>
      <c r="BW24" s="435"/>
      <c r="BX24" s="435"/>
      <c r="BY24" s="435"/>
      <c r="BZ24" s="435"/>
      <c r="CA24" s="647"/>
      <c r="CB24" s="449"/>
      <c r="CC24" s="449"/>
      <c r="CD24" s="449"/>
      <c r="CE24" s="1013"/>
      <c r="CF24" s="124"/>
      <c r="CG24" s="124"/>
      <c r="CH24" s="124"/>
      <c r="CI24" s="124"/>
      <c r="CJ24" s="124"/>
      <c r="CK24" s="124"/>
      <c r="CL24" s="124"/>
      <c r="CM24" s="809"/>
      <c r="CN24" s="124"/>
      <c r="CO24" s="124"/>
      <c r="CP24" s="124"/>
      <c r="CQ24" s="124"/>
      <c r="CR24" s="124"/>
      <c r="CS24" s="124"/>
      <c r="CT24" s="124"/>
      <c r="CU24" s="809"/>
      <c r="CV24" s="100">
        <f t="shared" si="0"/>
        <v>19</v>
      </c>
      <c r="CW24" s="1041"/>
      <c r="CX24" s="88" t="s">
        <v>624</v>
      </c>
    </row>
    <row r="25" spans="1:102" ht="21" customHeight="1" x14ac:dyDescent="0.4">
      <c r="A25" s="148" t="s">
        <v>364</v>
      </c>
      <c r="B25" s="149">
        <v>4050</v>
      </c>
      <c r="C25" s="103" t="s">
        <v>695</v>
      </c>
      <c r="D25" s="104" t="s">
        <v>696</v>
      </c>
      <c r="E25" s="157"/>
      <c r="F25" s="444"/>
      <c r="G25" s="444"/>
      <c r="H25" s="444"/>
      <c r="I25" s="444"/>
      <c r="J25" s="444"/>
      <c r="K25" s="444"/>
      <c r="L25" s="444"/>
      <c r="M25" s="444"/>
      <c r="N25" s="435"/>
      <c r="O25" s="648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647"/>
      <c r="AA25" s="438">
        <v>5</v>
      </c>
      <c r="AB25" s="438"/>
      <c r="AC25" s="438"/>
      <c r="AD25" s="438"/>
      <c r="AE25" s="438"/>
      <c r="AF25" s="438"/>
      <c r="AG25" s="438"/>
      <c r="AH25" s="1014">
        <f>SUM(AA25:AG25)</f>
        <v>5</v>
      </c>
      <c r="AI25" s="124"/>
      <c r="AJ25" s="124"/>
      <c r="AK25" s="124"/>
      <c r="AL25" s="124"/>
      <c r="AM25" s="124"/>
      <c r="AN25" s="124"/>
      <c r="AO25" s="124"/>
      <c r="AP25" s="737"/>
      <c r="AQ25" s="124"/>
      <c r="AR25" s="124"/>
      <c r="AS25" s="124"/>
      <c r="AT25" s="124"/>
      <c r="AU25" s="124"/>
      <c r="AV25" s="124"/>
      <c r="AW25" s="124"/>
      <c r="AX25" s="737"/>
      <c r="AY25" s="279"/>
      <c r="AZ25" s="279"/>
      <c r="BA25" s="279"/>
      <c r="BB25" s="279"/>
      <c r="BC25" s="279"/>
      <c r="BD25" s="279"/>
      <c r="BE25" s="279"/>
      <c r="BF25" s="279"/>
      <c r="BG25" s="647"/>
      <c r="BH25" s="435"/>
      <c r="BI25" s="435"/>
      <c r="BJ25" s="435"/>
      <c r="BK25" s="435"/>
      <c r="BL25" s="435"/>
      <c r="BM25" s="435"/>
      <c r="BN25" s="435"/>
      <c r="BO25" s="435"/>
      <c r="BP25" s="435"/>
      <c r="BQ25" s="760">
        <f>SUM(BH25:BP25)</f>
        <v>0</v>
      </c>
      <c r="BR25" s="435"/>
      <c r="BS25" s="435"/>
      <c r="BT25" s="435"/>
      <c r="BU25" s="435"/>
      <c r="BV25" s="435"/>
      <c r="BW25" s="435"/>
      <c r="BX25" s="435"/>
      <c r="BY25" s="435"/>
      <c r="BZ25" s="435"/>
      <c r="CA25" s="647">
        <f>SUM(BR25:BZ25)</f>
        <v>0</v>
      </c>
      <c r="CB25" s="449"/>
      <c r="CC25" s="449"/>
      <c r="CD25" s="449"/>
      <c r="CE25" s="972"/>
      <c r="CF25" s="124"/>
      <c r="CG25" s="124"/>
      <c r="CH25" s="124"/>
      <c r="CI25" s="124"/>
      <c r="CJ25" s="124"/>
      <c r="CK25" s="124"/>
      <c r="CL25" s="124"/>
      <c r="CM25" s="809">
        <f>SUM(CF25:CL25)</f>
        <v>0</v>
      </c>
      <c r="CN25" s="124"/>
      <c r="CO25" s="124"/>
      <c r="CP25" s="124"/>
      <c r="CQ25" s="124"/>
      <c r="CR25" s="124"/>
      <c r="CS25" s="124"/>
      <c r="CT25" s="124"/>
      <c r="CU25" s="809">
        <f>SUM(CN25:CT25)</f>
        <v>0</v>
      </c>
      <c r="CV25" s="100">
        <f t="shared" si="0"/>
        <v>5</v>
      </c>
      <c r="CW25" s="1041"/>
    </row>
    <row r="26" spans="1:102" ht="17.399999999999999" x14ac:dyDescent="0.4">
      <c r="A26" s="84"/>
      <c r="B26" s="84"/>
      <c r="C26" s="84" t="s">
        <v>0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4"/>
      <c r="CW26" s="86"/>
    </row>
    <row r="27" spans="1:102" ht="17.399999999999999" x14ac:dyDescent="0.4">
      <c r="A27" s="47" t="s">
        <v>360</v>
      </c>
      <c r="B27" s="85"/>
      <c r="C27" s="85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4"/>
      <c r="CW27" s="86"/>
    </row>
    <row r="28" spans="1:102" x14ac:dyDescent="0.25">
      <c r="A28" t="s">
        <v>322</v>
      </c>
    </row>
  </sheetData>
  <sortState xmlns:xlrd2="http://schemas.microsoft.com/office/spreadsheetml/2017/richdata2" ref="A9:CV25">
    <sortCondition descending="1" ref="CV9:CV25"/>
  </sortState>
  <mergeCells count="11">
    <mergeCell ref="F6:N6"/>
    <mergeCell ref="AA6:AG6"/>
    <mergeCell ref="AI6:AO6"/>
    <mergeCell ref="AY6:BG6"/>
    <mergeCell ref="BH6:BQ6"/>
    <mergeCell ref="CB6:CD6"/>
    <mergeCell ref="P6:Y6"/>
    <mergeCell ref="AQ6:AW6"/>
    <mergeCell ref="CF6:CM6"/>
    <mergeCell ref="CN6:CU6"/>
    <mergeCell ref="BR6:CA6"/>
  </mergeCells>
  <pageMargins left="0.7" right="0.7" top="0.75" bottom="0.75" header="0.3" footer="0.3"/>
  <pageSetup orientation="portrait" r:id="rId1"/>
  <ignoredErrors>
    <ignoredError sqref="CV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79C70-3C3B-41A9-8839-99611BFFD68F}">
  <dimension ref="A1:AH42"/>
  <sheetViews>
    <sheetView defaultGridColor="0" topLeftCell="A4" colorId="8" zoomScaleNormal="100" workbookViewId="0">
      <selection activeCell="A17" sqref="A17:B17"/>
    </sheetView>
  </sheetViews>
  <sheetFormatPr defaultRowHeight="13.2" x14ac:dyDescent="0.25"/>
  <cols>
    <col min="1" max="1" width="23.6640625" customWidth="1"/>
    <col min="2" max="2" width="22.44140625" customWidth="1"/>
    <col min="3" max="3" width="16" customWidth="1"/>
    <col min="4" max="5" width="4.33203125" customWidth="1"/>
    <col min="6" max="6" width="3.6640625" customWidth="1"/>
    <col min="7" max="7" width="3.88671875" customWidth="1"/>
    <col min="8" max="11" width="3.44140625" customWidth="1"/>
    <col min="12" max="15" width="3.6640625" customWidth="1"/>
    <col min="16" max="16" width="6.88671875" customWidth="1"/>
    <col min="17" max="18" width="9.109375" customWidth="1"/>
    <col min="19" max="19" width="22.109375" customWidth="1"/>
    <col min="20" max="20" width="17.5546875" customWidth="1"/>
    <col min="21" max="21" width="15.6640625" customWidth="1"/>
    <col min="22" max="22" width="4.33203125" customWidth="1"/>
    <col min="23" max="24" width="4.109375" customWidth="1"/>
    <col min="25" max="25" width="3.88671875" customWidth="1"/>
    <col min="26" max="28" width="4" customWidth="1"/>
    <col min="29" max="30" width="4.5546875" customWidth="1"/>
    <col min="31" max="31" width="4.109375" customWidth="1"/>
    <col min="33" max="33" width="7.109375" customWidth="1"/>
  </cols>
  <sheetData>
    <row r="1" spans="1:34" ht="21" x14ac:dyDescent="0.4">
      <c r="A1" s="356" t="s">
        <v>643</v>
      </c>
    </row>
    <row r="3" spans="1:34" ht="39" customHeight="1" x14ac:dyDescent="0.25">
      <c r="A3" s="1387" t="s">
        <v>470</v>
      </c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9"/>
      <c r="S3" s="1390" t="s">
        <v>436</v>
      </c>
      <c r="T3" s="1390"/>
    </row>
    <row r="4" spans="1:34" ht="9.75" customHeight="1" x14ac:dyDescent="0.25">
      <c r="A4" s="296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34" ht="52.5" customHeight="1" x14ac:dyDescent="0.3">
      <c r="A5" s="597" t="s">
        <v>761</v>
      </c>
      <c r="B5" s="866"/>
      <c r="C5" s="289"/>
      <c r="D5" s="379" t="s">
        <v>298</v>
      </c>
      <c r="E5" s="379" t="s">
        <v>298</v>
      </c>
      <c r="F5" s="665" t="s">
        <v>254</v>
      </c>
      <c r="G5" s="665" t="s">
        <v>254</v>
      </c>
      <c r="H5" s="379" t="s">
        <v>1</v>
      </c>
      <c r="I5" s="662" t="s">
        <v>693</v>
      </c>
      <c r="J5" s="665" t="s">
        <v>251</v>
      </c>
      <c r="K5" s="665" t="s">
        <v>329</v>
      </c>
      <c r="L5" s="665" t="s">
        <v>254</v>
      </c>
      <c r="M5" s="665" t="s">
        <v>254</v>
      </c>
      <c r="N5" s="665" t="s">
        <v>298</v>
      </c>
      <c r="O5" s="665" t="s">
        <v>298</v>
      </c>
      <c r="P5" s="289"/>
      <c r="Q5" s="817" t="s">
        <v>498</v>
      </c>
      <c r="R5" s="817"/>
      <c r="S5" s="289"/>
      <c r="T5" s="597" t="s">
        <v>450</v>
      </c>
      <c r="U5" s="289"/>
      <c r="V5" s="665" t="s">
        <v>298</v>
      </c>
      <c r="W5" s="665" t="s">
        <v>254</v>
      </c>
      <c r="X5" s="665" t="s">
        <v>254</v>
      </c>
      <c r="Y5" s="665" t="s">
        <v>1</v>
      </c>
      <c r="Z5" s="665" t="s">
        <v>251</v>
      </c>
      <c r="AA5" s="665" t="s">
        <v>329</v>
      </c>
      <c r="AB5" s="665" t="s">
        <v>254</v>
      </c>
      <c r="AC5" s="665" t="s">
        <v>254</v>
      </c>
      <c r="AD5" s="665" t="s">
        <v>298</v>
      </c>
      <c r="AE5" s="665" t="s">
        <v>298</v>
      </c>
      <c r="AF5" s="289" t="s">
        <v>501</v>
      </c>
      <c r="AG5" s="864" t="s">
        <v>500</v>
      </c>
    </row>
    <row r="6" spans="1:34" ht="15" x14ac:dyDescent="0.35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50" t="s">
        <v>499</v>
      </c>
      <c r="S6" s="289"/>
      <c r="T6" s="289"/>
      <c r="U6" s="289"/>
      <c r="V6" s="289"/>
      <c r="AH6" s="50" t="s">
        <v>499</v>
      </c>
    </row>
    <row r="7" spans="1:34" ht="13.8" x14ac:dyDescent="0.3">
      <c r="A7" s="750" t="s">
        <v>259</v>
      </c>
      <c r="B7" s="289" t="s">
        <v>158</v>
      </c>
      <c r="C7" s="289" t="s">
        <v>76</v>
      </c>
      <c r="D7" s="291"/>
      <c r="E7" s="291"/>
      <c r="F7" s="291"/>
      <c r="G7" s="291"/>
      <c r="H7" s="291">
        <f>'DONKEY HALTER'!R6</f>
        <v>0</v>
      </c>
      <c r="I7" s="291"/>
      <c r="J7" s="291"/>
      <c r="K7" s="291"/>
      <c r="L7" s="291"/>
      <c r="M7" s="293"/>
      <c r="N7" s="293"/>
      <c r="O7" s="293"/>
      <c r="P7" s="290"/>
      <c r="Q7" s="290"/>
      <c r="R7" s="289"/>
      <c r="S7" s="341"/>
      <c r="T7" s="289"/>
      <c r="U7" s="289" t="s">
        <v>76</v>
      </c>
      <c r="V7" s="291"/>
      <c r="W7" s="292"/>
      <c r="X7" s="292"/>
      <c r="Y7" s="292"/>
      <c r="Z7" s="292"/>
      <c r="AA7" s="292"/>
      <c r="AB7" s="292"/>
      <c r="AC7" s="292"/>
      <c r="AD7" s="294"/>
      <c r="AE7" s="294"/>
      <c r="AF7" s="28"/>
      <c r="AG7" s="28">
        <f>SUM(X7,Y7,Z7,AC7,AE7,)</f>
        <v>0</v>
      </c>
    </row>
    <row r="8" spans="1:34" ht="13.8" x14ac:dyDescent="0.3">
      <c r="A8" s="289" t="s">
        <v>624</v>
      </c>
      <c r="B8" s="289"/>
      <c r="C8" s="289" t="s">
        <v>398</v>
      </c>
      <c r="D8" s="291">
        <f>'DONKEY PERF'!S8</f>
        <v>12</v>
      </c>
      <c r="E8" s="291">
        <f>'DONKEY PERF'!AI8</f>
        <v>12</v>
      </c>
      <c r="F8" s="291">
        <f>'DONKEY PERF'!BN8</f>
        <v>19</v>
      </c>
      <c r="G8" s="291">
        <f>'DONKEY PERF'!CF8</f>
        <v>19</v>
      </c>
      <c r="H8" s="291">
        <f>'DONKEY PERF'!AV8</f>
        <v>36</v>
      </c>
      <c r="I8" s="818"/>
      <c r="J8" s="291"/>
      <c r="K8" s="291"/>
      <c r="L8" s="291">
        <f>'DONKEY PERF'!EZ8</f>
        <v>17</v>
      </c>
      <c r="M8" s="293">
        <f>'DONKEY PERF'!FQ8</f>
        <v>18</v>
      </c>
      <c r="N8" s="293">
        <f>'DONKEY PERF'!DS8</f>
        <v>13</v>
      </c>
      <c r="O8" s="293">
        <f>'DONKEY PERF'!EI8</f>
        <v>13</v>
      </c>
      <c r="P8" s="290">
        <f>SUM(D8:O8)</f>
        <v>159</v>
      </c>
      <c r="Q8" s="290"/>
      <c r="R8" s="289"/>
      <c r="S8" s="340"/>
      <c r="T8" s="289"/>
      <c r="U8" s="289" t="s">
        <v>398</v>
      </c>
      <c r="V8" s="291"/>
      <c r="W8" s="292"/>
      <c r="X8" s="292"/>
      <c r="Y8" s="292"/>
      <c r="Z8" s="292"/>
      <c r="AA8" s="292"/>
      <c r="AB8" s="292"/>
      <c r="AC8" s="292"/>
      <c r="AD8" s="294"/>
      <c r="AE8" s="294"/>
      <c r="AF8" s="28"/>
      <c r="AG8" s="28">
        <f>SUM(Z8,AC8,AE8)</f>
        <v>0</v>
      </c>
    </row>
    <row r="9" spans="1:34" ht="13.8" x14ac:dyDescent="0.3">
      <c r="A9" s="289"/>
      <c r="B9" s="289"/>
      <c r="C9" s="289" t="s">
        <v>53</v>
      </c>
      <c r="D9" s="291">
        <f>'DONKEY GYMKHANA'!L7</f>
        <v>7</v>
      </c>
      <c r="E9" s="291">
        <f>'DONKEY GYMKHANA'!T7</f>
        <v>7</v>
      </c>
      <c r="F9" s="291">
        <f>'DONKEY GYMKHANA'!AE7</f>
        <v>13</v>
      </c>
      <c r="G9" s="291">
        <f>'DONKEY GYMKHANA'!AL7</f>
        <v>13</v>
      </c>
      <c r="H9" s="291">
        <f>'DONKEY GYMKHANA'!X7</f>
        <v>10</v>
      </c>
      <c r="I9" s="291"/>
      <c r="J9" s="291"/>
      <c r="K9" s="291"/>
      <c r="L9" s="291">
        <f>'DONKEY GYMKHANA'!BP7</f>
        <v>18</v>
      </c>
      <c r="M9" s="293">
        <f>'DONKEY GYMKHANA'!BW7</f>
        <v>18</v>
      </c>
      <c r="N9" s="293">
        <f>'DONKEY GYMKHANA'!BA7</f>
        <v>7</v>
      </c>
      <c r="O9" s="293">
        <f>'DONKEY GYMKHANA'!BI7</f>
        <v>7</v>
      </c>
      <c r="P9" s="290">
        <f>SUM(D9:O9)</f>
        <v>100</v>
      </c>
      <c r="Q9" s="290"/>
      <c r="R9" s="289"/>
      <c r="S9" s="289"/>
      <c r="T9" s="289"/>
      <c r="U9" s="289" t="s">
        <v>53</v>
      </c>
      <c r="V9" s="291"/>
      <c r="W9" s="292"/>
      <c r="X9" s="292"/>
      <c r="Y9" s="292"/>
      <c r="Z9" s="292"/>
      <c r="AA9" s="292"/>
      <c r="AB9" s="292"/>
      <c r="AC9" s="292"/>
      <c r="AD9" s="294"/>
      <c r="AE9" s="294"/>
      <c r="AF9" s="28"/>
      <c r="AG9" s="28">
        <f>SUM(Z9,AC9,AE9)</f>
        <v>0</v>
      </c>
    </row>
    <row r="10" spans="1:34" ht="13.8" x14ac:dyDescent="0.3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 t="s">
        <v>152</v>
      </c>
      <c r="M10" s="289"/>
      <c r="N10" s="289"/>
      <c r="O10" s="289"/>
      <c r="P10" s="341">
        <f>SUM(P7:P9)</f>
        <v>259</v>
      </c>
      <c r="Q10" s="341">
        <f>SUM(Q7:Q9)</f>
        <v>0</v>
      </c>
      <c r="R10" s="860"/>
      <c r="S10" s="289"/>
      <c r="T10" s="289"/>
      <c r="U10" s="289"/>
      <c r="V10" s="289"/>
      <c r="AC10" s="289" t="s">
        <v>152</v>
      </c>
      <c r="AD10" s="289"/>
      <c r="AF10" s="865">
        <f>SUM(AF7:AF9)</f>
        <v>0</v>
      </c>
      <c r="AG10" s="93">
        <f>SUM(AG7:AG9)</f>
        <v>0</v>
      </c>
      <c r="AH10" s="857"/>
    </row>
    <row r="11" spans="1:34" ht="13.8" x14ac:dyDescent="0.3">
      <c r="A11" s="817" t="s">
        <v>413</v>
      </c>
      <c r="B11" s="289" t="s">
        <v>381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861"/>
      <c r="S11" s="289"/>
      <c r="T11" s="289"/>
      <c r="U11" s="289"/>
      <c r="V11" s="289"/>
    </row>
    <row r="12" spans="1:34" ht="13.8" x14ac:dyDescent="0.3">
      <c r="A12" s="750"/>
      <c r="B12" s="289"/>
      <c r="C12" s="289" t="s">
        <v>76</v>
      </c>
      <c r="D12" s="291"/>
      <c r="E12" s="291"/>
      <c r="F12" s="291">
        <f>'DONKEY HALTER'!W8</f>
        <v>2</v>
      </c>
      <c r="G12" s="291">
        <f>'DONKEY HALTER'!AB8</f>
        <v>4</v>
      </c>
      <c r="H12" s="291">
        <f>'DONKEY HALTER'!R8</f>
        <v>6</v>
      </c>
      <c r="I12" s="291"/>
      <c r="J12" s="291"/>
      <c r="K12" s="291"/>
      <c r="L12" s="291"/>
      <c r="M12" s="293"/>
      <c r="N12" s="293"/>
      <c r="O12" s="293"/>
      <c r="P12" s="290">
        <f>SUM(D12:O12)</f>
        <v>12</v>
      </c>
      <c r="Q12" s="290"/>
      <c r="R12" s="861"/>
      <c r="S12" s="341"/>
      <c r="T12" s="289"/>
      <c r="U12" s="289" t="s">
        <v>76</v>
      </c>
      <c r="V12" s="291"/>
      <c r="W12" s="292"/>
      <c r="X12" s="292"/>
      <c r="Y12" s="292"/>
      <c r="Z12" s="292"/>
      <c r="AA12" s="292"/>
      <c r="AB12" s="292"/>
      <c r="AC12" s="292"/>
      <c r="AD12" s="292"/>
      <c r="AE12" s="292"/>
      <c r="AF12" s="28"/>
    </row>
    <row r="13" spans="1:34" ht="13.8" x14ac:dyDescent="0.3">
      <c r="A13" s="289"/>
      <c r="B13" s="289"/>
      <c r="C13" s="289" t="s">
        <v>398</v>
      </c>
      <c r="D13" s="291"/>
      <c r="E13" s="291"/>
      <c r="F13" s="291">
        <f>'DONKEY PERF'!BN7</f>
        <v>37.5</v>
      </c>
      <c r="G13" s="291">
        <f>'DONKEY PERF'!CF7</f>
        <v>37.5</v>
      </c>
      <c r="H13" s="291">
        <f>'DONKEY PERF'!AV7</f>
        <v>48</v>
      </c>
      <c r="I13" s="291">
        <f>'DONKEY PERF'!CN7</f>
        <v>3</v>
      </c>
      <c r="J13" s="291"/>
      <c r="K13" s="818"/>
      <c r="L13" s="291">
        <f>'DONKEY PERF'!EZ7</f>
        <v>32</v>
      </c>
      <c r="M13" s="293">
        <f>'DONKEY PERF'!FQ7</f>
        <v>32</v>
      </c>
      <c r="N13" s="293"/>
      <c r="O13" s="293"/>
      <c r="P13" s="290">
        <f>SUM(D13:O13)</f>
        <v>190</v>
      </c>
      <c r="Q13" s="290"/>
      <c r="R13" s="861"/>
      <c r="S13" s="289"/>
      <c r="T13" s="289"/>
      <c r="U13" s="289" t="s">
        <v>398</v>
      </c>
      <c r="V13" s="291"/>
      <c r="W13" s="292"/>
      <c r="X13" s="292"/>
      <c r="Y13" s="292"/>
      <c r="Z13" s="292"/>
      <c r="AA13" s="292"/>
      <c r="AB13" s="292"/>
      <c r="AC13" s="292"/>
      <c r="AD13" s="292"/>
      <c r="AE13" s="292"/>
      <c r="AF13" s="28">
        <f>SUM(V13:AE13)</f>
        <v>0</v>
      </c>
    </row>
    <row r="14" spans="1:34" ht="13.8" x14ac:dyDescent="0.3">
      <c r="A14" s="352"/>
      <c r="B14" s="289"/>
      <c r="C14" s="289" t="s">
        <v>53</v>
      </c>
      <c r="D14" s="291"/>
      <c r="E14" s="291"/>
      <c r="F14" s="291">
        <f>'DONKEY GYMKHANA'!AE5</f>
        <v>19</v>
      </c>
      <c r="G14" s="291">
        <f>'DONKEY GYMKHANA'!AL5</f>
        <v>19</v>
      </c>
      <c r="H14" s="291">
        <f>'DONKEY GYMKHANA'!X5</f>
        <v>0</v>
      </c>
      <c r="I14" s="291"/>
      <c r="J14" s="291"/>
      <c r="K14" s="818"/>
      <c r="L14" s="291">
        <f>'DONKEY GYMKHANA'!BP5</f>
        <v>20</v>
      </c>
      <c r="M14" s="293">
        <f>'DONKEY GYMKHANA'!BW5</f>
        <v>20</v>
      </c>
      <c r="N14" s="293"/>
      <c r="O14" s="819"/>
      <c r="P14" s="290">
        <f>SUM(D14:O14)</f>
        <v>78</v>
      </c>
      <c r="Q14" s="290"/>
      <c r="R14" s="861"/>
      <c r="S14" s="289"/>
      <c r="T14" s="289"/>
      <c r="U14" s="289" t="s">
        <v>53</v>
      </c>
      <c r="V14" s="291"/>
      <c r="W14" s="292"/>
      <c r="X14" s="292"/>
      <c r="Y14" s="292"/>
      <c r="Z14" s="292"/>
      <c r="AA14" s="292"/>
      <c r="AB14" s="292"/>
      <c r="AC14" s="292"/>
      <c r="AD14" s="292"/>
      <c r="AE14" s="292"/>
      <c r="AF14" s="28">
        <f>SUM(V14:AE14)</f>
        <v>0</v>
      </c>
    </row>
    <row r="15" spans="1:34" ht="13.8" x14ac:dyDescent="0.3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 t="s">
        <v>152</v>
      </c>
      <c r="M15" s="289"/>
      <c r="N15" s="289"/>
      <c r="O15" s="289"/>
      <c r="P15" s="341">
        <f>SUM(P12:P14)</f>
        <v>280</v>
      </c>
      <c r="Q15" s="341">
        <f>SUM(Q12:Q14)</f>
        <v>0</v>
      </c>
      <c r="R15" s="860">
        <v>1</v>
      </c>
      <c r="S15" s="289"/>
      <c r="T15" s="289"/>
      <c r="U15" s="289"/>
      <c r="V15" s="289"/>
      <c r="AC15" s="289" t="s">
        <v>152</v>
      </c>
      <c r="AD15" s="289"/>
      <c r="AE15" s="28"/>
      <c r="AF15" s="93">
        <f>SUM(AF12:AF14)</f>
        <v>0</v>
      </c>
    </row>
    <row r="16" spans="1:34" ht="13.8" x14ac:dyDescent="0.3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861"/>
      <c r="S16" s="289"/>
      <c r="T16" s="289"/>
      <c r="U16" s="289"/>
      <c r="V16" s="289"/>
    </row>
    <row r="17" spans="1:32" ht="13.8" x14ac:dyDescent="0.3">
      <c r="A17" s="750" t="s">
        <v>692</v>
      </c>
      <c r="B17" s="289" t="s">
        <v>690</v>
      </c>
      <c r="C17" s="289" t="s">
        <v>76</v>
      </c>
      <c r="D17" s="291"/>
      <c r="E17" s="291"/>
      <c r="F17" s="291">
        <f>'DONKEY HALTER'!W16</f>
        <v>3</v>
      </c>
      <c r="G17" s="291">
        <f>'DONKEY HALTER'!AB16</f>
        <v>5</v>
      </c>
      <c r="H17" s="291">
        <f>'DONKEY HALTER'!R16</f>
        <v>3</v>
      </c>
      <c r="I17" s="291"/>
      <c r="J17" s="291"/>
      <c r="K17" s="291"/>
      <c r="L17" s="291"/>
      <c r="M17" s="293"/>
      <c r="N17" s="293"/>
      <c r="O17" s="819"/>
      <c r="P17" s="290">
        <f>SUM(D17:O17)</f>
        <v>11</v>
      </c>
      <c r="Q17" s="290"/>
      <c r="R17" s="861"/>
      <c r="S17" s="817"/>
      <c r="T17" s="289"/>
      <c r="U17" s="289" t="s">
        <v>76</v>
      </c>
      <c r="V17" s="291"/>
      <c r="W17" s="292"/>
      <c r="X17" s="292"/>
      <c r="Y17" s="292"/>
      <c r="Z17" s="292"/>
      <c r="AA17" s="292"/>
      <c r="AB17" s="292"/>
      <c r="AC17" s="292"/>
      <c r="AD17" s="294"/>
      <c r="AE17" s="294"/>
      <c r="AF17" s="28"/>
    </row>
    <row r="18" spans="1:32" ht="13.8" x14ac:dyDescent="0.3">
      <c r="A18" s="289"/>
      <c r="B18" s="289"/>
      <c r="C18" s="289" t="s">
        <v>398</v>
      </c>
      <c r="D18" s="291"/>
      <c r="E18" s="291"/>
      <c r="F18" s="291">
        <f>'DONKEY PERF'!BN12</f>
        <v>15.5</v>
      </c>
      <c r="G18" s="291">
        <f>'DONKEY PERF'!CF12</f>
        <v>14.5</v>
      </c>
      <c r="H18" s="291"/>
      <c r="I18" s="291"/>
      <c r="J18" s="291"/>
      <c r="K18" s="291"/>
      <c r="L18" s="291"/>
      <c r="M18" s="293"/>
      <c r="N18" s="293"/>
      <c r="O18" s="293"/>
      <c r="P18" s="290">
        <f>SUM(D18:O18)</f>
        <v>30</v>
      </c>
      <c r="Q18" s="290"/>
      <c r="R18" s="861"/>
      <c r="S18" s="289"/>
      <c r="T18" s="289"/>
      <c r="U18" s="289" t="s">
        <v>398</v>
      </c>
      <c r="V18" s="291"/>
      <c r="W18" s="292"/>
      <c r="X18" s="292"/>
      <c r="Y18" s="292"/>
      <c r="Z18" s="292"/>
      <c r="AA18" s="292"/>
      <c r="AB18" s="292"/>
      <c r="AC18" s="292"/>
      <c r="AD18" s="294"/>
      <c r="AE18" s="294"/>
      <c r="AF18" s="28"/>
    </row>
    <row r="19" spans="1:32" ht="13.8" x14ac:dyDescent="0.3">
      <c r="A19" s="289"/>
      <c r="B19" s="289"/>
      <c r="C19" s="289" t="s">
        <v>53</v>
      </c>
      <c r="D19" s="291"/>
      <c r="E19" s="291"/>
      <c r="F19" s="291">
        <f>'DONKEY GYMKHANA'!AE8</f>
        <v>28</v>
      </c>
      <c r="G19" s="291">
        <f>'DONKEY GYMKHANA'!AL8</f>
        <v>28</v>
      </c>
      <c r="H19" s="291"/>
      <c r="I19" s="291"/>
      <c r="J19" s="291"/>
      <c r="K19" s="291"/>
      <c r="L19" s="291"/>
      <c r="M19" s="293"/>
      <c r="N19" s="293"/>
      <c r="O19" s="293"/>
      <c r="P19" s="290">
        <f>SUM(D19:O19)</f>
        <v>56</v>
      </c>
      <c r="Q19" s="290"/>
      <c r="R19" s="861"/>
      <c r="S19" s="289"/>
      <c r="T19" s="289"/>
      <c r="U19" s="289" t="s">
        <v>53</v>
      </c>
      <c r="V19" s="291"/>
      <c r="W19" s="292"/>
      <c r="X19" s="292"/>
      <c r="Y19" s="292"/>
      <c r="Z19" s="292"/>
      <c r="AA19" s="292"/>
      <c r="AB19" s="292"/>
      <c r="AC19" s="292"/>
      <c r="AD19" s="294"/>
      <c r="AE19" s="294"/>
      <c r="AF19" s="28"/>
    </row>
    <row r="20" spans="1:32" ht="13.8" x14ac:dyDescent="0.3">
      <c r="A20" s="289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 t="s">
        <v>152</v>
      </c>
      <c r="M20" s="289"/>
      <c r="N20" s="289"/>
      <c r="O20" s="289"/>
      <c r="P20" s="341">
        <f>SUM(P17:P19)</f>
        <v>97</v>
      </c>
      <c r="Q20" s="341">
        <f>SUM(Q17:Q19)</f>
        <v>0</v>
      </c>
      <c r="R20" s="860">
        <v>2</v>
      </c>
      <c r="S20" s="289"/>
      <c r="T20" s="289"/>
      <c r="U20" s="289"/>
      <c r="V20" s="289"/>
      <c r="AC20" s="289" t="s">
        <v>152</v>
      </c>
      <c r="AD20" s="289"/>
      <c r="AE20" s="289"/>
      <c r="AF20" s="93">
        <f>SUM(AF17:AF19)</f>
        <v>0</v>
      </c>
    </row>
    <row r="21" spans="1:32" ht="13.8" x14ac:dyDescent="0.3">
      <c r="A21" s="289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861"/>
      <c r="S21" s="289"/>
      <c r="T21" s="289"/>
      <c r="U21" s="289"/>
      <c r="V21" s="289"/>
    </row>
    <row r="22" spans="1:32" ht="13.8" x14ac:dyDescent="0.3">
      <c r="A22" s="341" t="s">
        <v>691</v>
      </c>
      <c r="B22" s="289" t="s">
        <v>593</v>
      </c>
      <c r="C22" s="289" t="s">
        <v>76</v>
      </c>
      <c r="D22" s="291"/>
      <c r="E22" s="291"/>
      <c r="F22" s="291">
        <f>'DONKEY HALTER'!W22</f>
        <v>7</v>
      </c>
      <c r="G22" s="291">
        <f>'DONKEY HALTER'!AB22</f>
        <v>8</v>
      </c>
      <c r="H22" s="291">
        <f>'DONKEY HALTER'!R22</f>
        <v>2</v>
      </c>
      <c r="I22" s="291"/>
      <c r="J22" s="291"/>
      <c r="K22" s="291"/>
      <c r="L22" s="291">
        <f>'DONKEY HALTER'!AQ22</f>
        <v>4</v>
      </c>
      <c r="M22" s="293">
        <f>'DONKEY HALTER'!AU22</f>
        <v>1</v>
      </c>
      <c r="N22" s="293"/>
      <c r="O22" s="293"/>
      <c r="P22" s="290">
        <f>SUM(D22:O22)</f>
        <v>22</v>
      </c>
      <c r="Q22" s="289"/>
      <c r="R22" s="861"/>
      <c r="S22" s="340"/>
      <c r="T22" s="289"/>
      <c r="U22" s="289" t="s">
        <v>76</v>
      </c>
      <c r="V22" s="291"/>
      <c r="W22" s="292"/>
      <c r="X22" s="292"/>
      <c r="Y22" s="292"/>
      <c r="Z22" s="292"/>
      <c r="AA22" s="292"/>
      <c r="AB22" s="292"/>
      <c r="AC22" s="292"/>
      <c r="AD22" s="294"/>
      <c r="AE22" s="294"/>
      <c r="AF22" s="28">
        <f>SUM(V22:AE22)</f>
        <v>0</v>
      </c>
    </row>
    <row r="23" spans="1:32" ht="13.8" x14ac:dyDescent="0.3">
      <c r="A23" s="817" t="s">
        <v>624</v>
      </c>
      <c r="B23" s="289"/>
      <c r="C23" s="289" t="s">
        <v>398</v>
      </c>
      <c r="D23" s="291"/>
      <c r="E23" s="291"/>
      <c r="F23" s="291">
        <f>'DONKEY PERF'!BN16</f>
        <v>12.5</v>
      </c>
      <c r="G23" s="291">
        <f>'DONKEY PERF'!CF16</f>
        <v>12.5</v>
      </c>
      <c r="H23" s="291"/>
      <c r="I23" s="291"/>
      <c r="J23" s="291"/>
      <c r="K23" s="291"/>
      <c r="L23" s="291">
        <f>'DONKEY PERF'!EZ16</f>
        <v>9</v>
      </c>
      <c r="M23" s="293">
        <f>'DONKEY PERF'!FQ16</f>
        <v>10</v>
      </c>
      <c r="N23" s="293"/>
      <c r="O23" s="293"/>
      <c r="P23" s="290">
        <f>SUM(D23:O23)</f>
        <v>44</v>
      </c>
      <c r="Q23" s="289"/>
      <c r="R23" s="861"/>
      <c r="S23" s="289"/>
      <c r="T23" s="289"/>
      <c r="U23" s="289" t="s">
        <v>398</v>
      </c>
      <c r="V23" s="291"/>
      <c r="W23" s="292"/>
      <c r="X23" s="292"/>
      <c r="Y23" s="292"/>
      <c r="Z23" s="292"/>
      <c r="AA23" s="292"/>
      <c r="AB23" s="292"/>
      <c r="AC23" s="292"/>
      <c r="AD23" s="294"/>
      <c r="AE23" s="294"/>
      <c r="AF23" s="28">
        <f>SUM(V23:AE23)</f>
        <v>0</v>
      </c>
    </row>
    <row r="24" spans="1:32" ht="13.8" x14ac:dyDescent="0.3">
      <c r="A24" s="289"/>
      <c r="B24" s="289"/>
      <c r="C24" s="289" t="s">
        <v>53</v>
      </c>
      <c r="D24" s="291"/>
      <c r="E24" s="291"/>
      <c r="F24" s="291"/>
      <c r="G24" s="291"/>
      <c r="H24" s="291"/>
      <c r="I24" s="291"/>
      <c r="J24" s="291"/>
      <c r="K24" s="291"/>
      <c r="L24" s="291"/>
      <c r="M24" s="293"/>
      <c r="N24" s="293"/>
      <c r="O24" s="293"/>
      <c r="P24" s="290">
        <f>SUM(D24:O24)</f>
        <v>0</v>
      </c>
      <c r="Q24" s="289"/>
      <c r="R24" s="861"/>
      <c r="S24" s="289"/>
      <c r="T24" s="289"/>
      <c r="U24" s="289" t="s">
        <v>53</v>
      </c>
      <c r="V24" s="291"/>
      <c r="W24" s="292"/>
      <c r="X24" s="292"/>
      <c r="Y24" s="292"/>
      <c r="Z24" s="292"/>
      <c r="AA24" s="292"/>
      <c r="AB24" s="292"/>
      <c r="AC24" s="292"/>
      <c r="AD24" s="294"/>
      <c r="AE24" s="294"/>
      <c r="AF24" s="28"/>
    </row>
    <row r="25" spans="1:32" ht="13.8" x14ac:dyDescent="0.3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 t="s">
        <v>152</v>
      </c>
      <c r="M25" s="289"/>
      <c r="N25" s="289"/>
      <c r="O25" s="289"/>
      <c r="P25" s="341">
        <f>SUM(P22:P24)</f>
        <v>66</v>
      </c>
      <c r="Q25" s="817"/>
      <c r="R25" s="862"/>
      <c r="S25" s="289"/>
      <c r="T25" s="289"/>
      <c r="U25" s="289"/>
      <c r="V25" s="289"/>
      <c r="AC25" s="289" t="s">
        <v>152</v>
      </c>
      <c r="AD25" s="289"/>
      <c r="AF25" s="93">
        <f>SUM(AF22:AF24)</f>
        <v>0</v>
      </c>
    </row>
    <row r="26" spans="1:32" ht="13.8" x14ac:dyDescent="0.3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861"/>
      <c r="S26" s="289"/>
      <c r="T26" s="289"/>
      <c r="U26" s="289"/>
      <c r="V26" s="289"/>
    </row>
    <row r="27" spans="1:32" ht="13.8" x14ac:dyDescent="0.3">
      <c r="A27" s="341" t="s">
        <v>247</v>
      </c>
      <c r="B27" s="289" t="s">
        <v>246</v>
      </c>
      <c r="C27" s="289" t="s">
        <v>76</v>
      </c>
      <c r="D27" s="291"/>
      <c r="E27" s="291"/>
      <c r="F27" s="291"/>
      <c r="G27" s="291"/>
      <c r="H27" s="291"/>
      <c r="I27" s="291"/>
      <c r="J27" s="291"/>
      <c r="K27" s="291"/>
      <c r="L27" s="291"/>
      <c r="M27" s="293"/>
      <c r="N27" s="293"/>
      <c r="O27" s="293"/>
      <c r="P27" s="290"/>
      <c r="Q27" s="289"/>
      <c r="R27" s="861"/>
      <c r="S27" s="289"/>
      <c r="T27" s="289"/>
      <c r="U27" s="289" t="s">
        <v>76</v>
      </c>
      <c r="V27" s="325"/>
      <c r="W27" s="326"/>
      <c r="X27" s="326"/>
      <c r="Y27" s="326"/>
      <c r="Z27" s="326"/>
      <c r="AA27" s="326"/>
      <c r="AB27" s="326"/>
      <c r="AC27" s="326"/>
      <c r="AD27" s="327"/>
      <c r="AE27" s="327"/>
      <c r="AF27" s="290">
        <f>SUM(V27:AE27)</f>
        <v>0</v>
      </c>
    </row>
    <row r="28" spans="1:32" ht="13.8" x14ac:dyDescent="0.3">
      <c r="A28" s="817" t="s">
        <v>624</v>
      </c>
      <c r="B28" s="289"/>
      <c r="C28" s="289" t="s">
        <v>398</v>
      </c>
      <c r="D28" s="291"/>
      <c r="E28" s="291"/>
      <c r="F28" s="291"/>
      <c r="G28" s="291"/>
      <c r="H28" s="291"/>
      <c r="I28" s="291">
        <f>'DONKEY PERF'!CN6</f>
        <v>11</v>
      </c>
      <c r="J28" s="291"/>
      <c r="K28" s="291"/>
      <c r="L28" s="291"/>
      <c r="M28" s="293"/>
      <c r="N28" s="293"/>
      <c r="O28" s="293"/>
      <c r="P28" s="290">
        <f>SUM(D28:O28)</f>
        <v>11</v>
      </c>
      <c r="Q28" s="289"/>
      <c r="R28" s="861"/>
      <c r="S28" s="352"/>
      <c r="T28" s="289"/>
      <c r="U28" s="289" t="s">
        <v>398</v>
      </c>
      <c r="V28" s="328"/>
      <c r="W28" s="329"/>
      <c r="X28" s="329"/>
      <c r="Y28" s="329"/>
      <c r="Z28" s="329"/>
      <c r="AA28" s="329"/>
      <c r="AB28" s="329"/>
      <c r="AC28" s="329"/>
      <c r="AD28" s="330"/>
      <c r="AE28" s="330"/>
      <c r="AF28" s="319">
        <f>SUM(V28:AE28)</f>
        <v>0</v>
      </c>
    </row>
    <row r="29" spans="1:32" ht="13.8" x14ac:dyDescent="0.3">
      <c r="A29" s="289"/>
      <c r="B29" s="289"/>
      <c r="C29" s="289" t="s">
        <v>53</v>
      </c>
      <c r="D29" s="295"/>
      <c r="E29" s="295"/>
      <c r="F29" s="295"/>
      <c r="G29" s="291"/>
      <c r="H29" s="295"/>
      <c r="I29" s="295"/>
      <c r="J29" s="295"/>
      <c r="K29" s="295"/>
      <c r="L29" s="295"/>
      <c r="M29" s="935"/>
      <c r="N29" s="935"/>
      <c r="O29" s="293"/>
      <c r="P29" s="290"/>
      <c r="Q29" s="289"/>
      <c r="R29" s="861"/>
      <c r="S29" s="289"/>
      <c r="T29" s="289"/>
      <c r="U29" s="289" t="s">
        <v>53</v>
      </c>
      <c r="V29" s="328"/>
      <c r="W29" s="329"/>
      <c r="X29" s="329"/>
      <c r="Y29" s="329"/>
      <c r="Z29" s="329"/>
      <c r="AA29" s="329"/>
      <c r="AB29" s="329"/>
      <c r="AC29" s="329"/>
      <c r="AD29" s="330"/>
      <c r="AE29" s="330"/>
      <c r="AF29" s="319">
        <f>SUM(V29:AE29)</f>
        <v>0</v>
      </c>
    </row>
    <row r="30" spans="1:32" ht="13.8" x14ac:dyDescent="0.3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 t="s">
        <v>152</v>
      </c>
      <c r="M30" s="289"/>
      <c r="N30" s="289"/>
      <c r="O30" s="289"/>
      <c r="P30" s="341">
        <f>SUM(P27:P29)</f>
        <v>11</v>
      </c>
      <c r="Q30" s="817"/>
      <c r="R30" s="862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 t="s">
        <v>152</v>
      </c>
      <c r="AD30" s="289"/>
      <c r="AE30" s="289"/>
      <c r="AF30" s="342">
        <f>SUM(AF27:AF29)</f>
        <v>0</v>
      </c>
    </row>
    <row r="31" spans="1:32" ht="13.8" x14ac:dyDescent="0.3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861"/>
      <c r="S31" s="289"/>
      <c r="T31" s="289"/>
      <c r="U31" s="289"/>
      <c r="V31" s="289"/>
    </row>
    <row r="32" spans="1:32" ht="13.8" x14ac:dyDescent="0.3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861"/>
      <c r="S32" s="289"/>
      <c r="T32" s="289"/>
      <c r="U32" s="289"/>
      <c r="V32" s="289"/>
    </row>
    <row r="33" spans="1:32" ht="13.8" x14ac:dyDescent="0.3">
      <c r="A33" s="341"/>
      <c r="B33" s="289"/>
      <c r="C33" s="289" t="s">
        <v>76</v>
      </c>
      <c r="D33" s="325"/>
      <c r="E33" s="326"/>
      <c r="F33" s="326"/>
      <c r="G33" s="326"/>
      <c r="H33" s="326"/>
      <c r="I33" s="326"/>
      <c r="J33" s="326"/>
      <c r="K33" s="326"/>
      <c r="L33" s="326"/>
      <c r="M33" s="325"/>
      <c r="N33" s="325"/>
      <c r="O33" s="325"/>
      <c r="P33" s="290"/>
      <c r="Q33" s="290"/>
      <c r="R33" s="861"/>
      <c r="S33" s="289"/>
      <c r="T33" s="289"/>
      <c r="U33" s="289" t="s">
        <v>76</v>
      </c>
      <c r="V33" s="325"/>
      <c r="W33" s="326"/>
      <c r="X33" s="326"/>
      <c r="Y33" s="326"/>
      <c r="Z33" s="326"/>
      <c r="AA33" s="326"/>
      <c r="AB33" s="326"/>
      <c r="AC33" s="326"/>
      <c r="AD33" s="327"/>
      <c r="AE33" s="327"/>
      <c r="AF33" s="290">
        <f>SUM(V33:AE33)</f>
        <v>0</v>
      </c>
    </row>
    <row r="34" spans="1:32" ht="13.8" x14ac:dyDescent="0.3">
      <c r="A34" s="352"/>
      <c r="B34" s="289"/>
      <c r="C34" s="289" t="s">
        <v>398</v>
      </c>
      <c r="D34" s="328"/>
      <c r="E34" s="329"/>
      <c r="F34" s="329"/>
      <c r="G34" s="329"/>
      <c r="H34" s="329"/>
      <c r="I34" s="329"/>
      <c r="J34" s="329"/>
      <c r="K34" s="820"/>
      <c r="L34" s="329"/>
      <c r="M34" s="325"/>
      <c r="N34" s="325"/>
      <c r="O34" s="325"/>
      <c r="P34" s="319"/>
      <c r="Q34" s="290"/>
      <c r="R34" s="861"/>
      <c r="S34" s="340"/>
      <c r="T34" s="289"/>
      <c r="U34" s="289" t="s">
        <v>398</v>
      </c>
      <c r="V34" s="328"/>
      <c r="W34" s="329"/>
      <c r="X34" s="329"/>
      <c r="Y34" s="329"/>
      <c r="Z34" s="329"/>
      <c r="AA34" s="329"/>
      <c r="AB34" s="329"/>
      <c r="AC34" s="329"/>
      <c r="AD34" s="330"/>
      <c r="AE34" s="330"/>
      <c r="AF34" s="319">
        <f>SUM(V34:AE34)</f>
        <v>0</v>
      </c>
    </row>
    <row r="35" spans="1:32" ht="13.8" x14ac:dyDescent="0.3">
      <c r="A35" s="289"/>
      <c r="B35" s="289"/>
      <c r="C35" s="289" t="s">
        <v>53</v>
      </c>
      <c r="D35" s="328"/>
      <c r="E35" s="329"/>
      <c r="F35" s="329"/>
      <c r="G35" s="329"/>
      <c r="H35" s="329"/>
      <c r="I35" s="329"/>
      <c r="J35" s="329"/>
      <c r="K35" s="329"/>
      <c r="L35" s="329"/>
      <c r="M35" s="325"/>
      <c r="N35" s="325"/>
      <c r="O35" s="325"/>
      <c r="P35" s="319"/>
      <c r="Q35" s="290"/>
      <c r="R35" s="861"/>
      <c r="S35" s="289"/>
      <c r="T35" s="289"/>
      <c r="U35" s="289" t="s">
        <v>53</v>
      </c>
      <c r="V35" s="328"/>
      <c r="W35" s="329"/>
      <c r="X35" s="329"/>
      <c r="Y35" s="329"/>
      <c r="Z35" s="329"/>
      <c r="AA35" s="329"/>
      <c r="AB35" s="329"/>
      <c r="AC35" s="329"/>
      <c r="AD35" s="330"/>
      <c r="AE35" s="330"/>
      <c r="AF35" s="319"/>
    </row>
    <row r="36" spans="1:32" ht="13.8" x14ac:dyDescent="0.3">
      <c r="A36" s="289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 t="s">
        <v>152</v>
      </c>
      <c r="M36" s="289"/>
      <c r="N36" s="289"/>
      <c r="O36" s="289"/>
      <c r="P36" s="341">
        <f>SUM(P33:P35)</f>
        <v>0</v>
      </c>
      <c r="Q36" s="341">
        <f>SUM(Q33:Q35)</f>
        <v>0</v>
      </c>
      <c r="R36" s="860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 t="s">
        <v>152</v>
      </c>
      <c r="AD36" s="289"/>
      <c r="AE36" s="289"/>
      <c r="AF36" s="343">
        <f>SUM(AF33:AF35)</f>
        <v>0</v>
      </c>
    </row>
    <row r="37" spans="1:32" ht="13.8" x14ac:dyDescent="0.3">
      <c r="A37" s="289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861"/>
      <c r="S37" s="289"/>
      <c r="T37" s="289"/>
      <c r="U37" s="289"/>
      <c r="V37" s="289"/>
    </row>
    <row r="38" spans="1:32" x14ac:dyDescent="0.25">
      <c r="R38" s="2"/>
    </row>
    <row r="39" spans="1:32" ht="13.8" x14ac:dyDescent="0.3">
      <c r="A39" s="341"/>
      <c r="B39" s="289"/>
      <c r="C39" s="289" t="s">
        <v>76</v>
      </c>
      <c r="D39" s="325"/>
      <c r="E39" s="326"/>
      <c r="F39" s="326"/>
      <c r="G39" s="326"/>
      <c r="H39" s="326"/>
      <c r="I39" s="326"/>
      <c r="J39" s="326"/>
      <c r="K39" s="326"/>
      <c r="L39" s="326"/>
      <c r="M39" s="325"/>
      <c r="N39" s="325"/>
      <c r="O39" s="325"/>
      <c r="P39" s="290"/>
      <c r="Q39" s="28"/>
      <c r="R39" s="2"/>
      <c r="S39" s="289"/>
      <c r="T39" s="289"/>
      <c r="U39" s="289" t="s">
        <v>76</v>
      </c>
      <c r="V39" s="325"/>
      <c r="W39" s="326"/>
      <c r="X39" s="326"/>
      <c r="Y39" s="326"/>
      <c r="Z39" s="326"/>
      <c r="AA39" s="326"/>
      <c r="AB39" s="326"/>
      <c r="AC39" s="326"/>
      <c r="AD39" s="327"/>
      <c r="AE39" s="327"/>
      <c r="AF39" s="290"/>
    </row>
    <row r="40" spans="1:32" ht="13.8" x14ac:dyDescent="0.3">
      <c r="A40" s="88"/>
      <c r="C40" s="289" t="s">
        <v>398</v>
      </c>
      <c r="D40" s="328"/>
      <c r="E40" s="329"/>
      <c r="F40" s="329"/>
      <c r="G40" s="329"/>
      <c r="H40" s="329"/>
      <c r="I40" s="329"/>
      <c r="J40" s="329"/>
      <c r="K40" s="329"/>
      <c r="L40" s="329"/>
      <c r="M40" s="325"/>
      <c r="N40" s="325"/>
      <c r="O40" s="325"/>
      <c r="P40" s="319"/>
      <c r="Q40" s="28"/>
      <c r="R40" s="2"/>
      <c r="S40" s="283"/>
      <c r="U40" s="289" t="s">
        <v>398</v>
      </c>
      <c r="V40" s="328"/>
      <c r="W40" s="329"/>
      <c r="X40" s="329"/>
      <c r="Y40" s="329"/>
      <c r="Z40" s="329"/>
      <c r="AA40" s="329"/>
      <c r="AB40" s="329"/>
      <c r="AC40" s="329"/>
      <c r="AD40" s="330"/>
      <c r="AE40" s="330"/>
      <c r="AF40" s="319">
        <f>SUM(V40:AE40)</f>
        <v>0</v>
      </c>
    </row>
    <row r="41" spans="1:32" ht="13.8" x14ac:dyDescent="0.3">
      <c r="C41" s="289" t="s">
        <v>53</v>
      </c>
      <c r="D41" s="328"/>
      <c r="E41" s="329"/>
      <c r="F41" s="329"/>
      <c r="G41" s="329"/>
      <c r="H41" s="329"/>
      <c r="I41" s="329"/>
      <c r="J41" s="329"/>
      <c r="K41" s="329"/>
      <c r="L41" s="329"/>
      <c r="M41" s="325"/>
      <c r="N41" s="325"/>
      <c r="O41" s="325"/>
      <c r="P41" s="319"/>
      <c r="Q41" s="28"/>
      <c r="R41" s="2"/>
      <c r="U41" s="289" t="s">
        <v>53</v>
      </c>
      <c r="V41" s="328"/>
      <c r="W41" s="329"/>
      <c r="X41" s="329"/>
      <c r="Y41" s="329"/>
      <c r="Z41" s="329"/>
      <c r="AA41" s="329"/>
      <c r="AB41" s="329"/>
      <c r="AC41" s="329"/>
      <c r="AD41" s="330"/>
      <c r="AE41" s="330"/>
      <c r="AF41" s="319"/>
    </row>
    <row r="42" spans="1:32" ht="13.8" x14ac:dyDescent="0.3">
      <c r="C42" s="289"/>
      <c r="D42" s="289"/>
      <c r="E42" s="289"/>
      <c r="F42" s="289"/>
      <c r="G42" s="289"/>
      <c r="H42" s="289"/>
      <c r="I42" s="289"/>
      <c r="J42" s="289"/>
      <c r="K42" s="289"/>
      <c r="L42" s="289" t="s">
        <v>152</v>
      </c>
      <c r="M42" s="289"/>
      <c r="N42" s="289"/>
      <c r="O42" s="289"/>
      <c r="P42" s="341">
        <f>SUM(P39:P41)</f>
        <v>0</v>
      </c>
      <c r="Q42" s="93">
        <f>SUM(Q39:Q41)</f>
        <v>0</v>
      </c>
      <c r="R42" s="863"/>
      <c r="U42" s="289"/>
      <c r="V42" s="289"/>
      <c r="W42" s="289"/>
      <c r="X42" s="289"/>
      <c r="Y42" s="289"/>
      <c r="Z42" s="289"/>
      <c r="AA42" s="289"/>
      <c r="AB42" s="289"/>
      <c r="AC42" s="289" t="s">
        <v>152</v>
      </c>
      <c r="AD42" s="289"/>
      <c r="AE42" s="289"/>
      <c r="AF42" s="343">
        <f>SUM(AF39:AF41)</f>
        <v>0</v>
      </c>
    </row>
  </sheetData>
  <mergeCells count="2">
    <mergeCell ref="A3:O3"/>
    <mergeCell ref="S3:T3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T32"/>
  <sheetViews>
    <sheetView topLeftCell="A5" zoomScale="80" zoomScaleNormal="80" workbookViewId="0">
      <pane xSplit="1" topLeftCell="FO1" activePane="topRight" state="frozen"/>
      <selection activeCell="BS17" sqref="BS17"/>
      <selection pane="topRight" activeCell="A22" sqref="A22"/>
    </sheetView>
  </sheetViews>
  <sheetFormatPr defaultColWidth="9.109375" defaultRowHeight="15" x14ac:dyDescent="0.35"/>
  <cols>
    <col min="1" max="1" width="33.109375" style="50" customWidth="1"/>
    <col min="2" max="2" width="7.33203125" style="50" customWidth="1"/>
    <col min="3" max="3" width="28.5546875" style="50" customWidth="1"/>
    <col min="4" max="18" width="5.6640625" style="50" customWidth="1"/>
    <col min="19" max="35" width="5.6640625" style="537" customWidth="1"/>
    <col min="36" max="47" width="5.6640625" style="50" customWidth="1"/>
    <col min="48" max="48" width="5.6640625" style="537" customWidth="1"/>
    <col min="49" max="65" width="5.6640625" style="50" customWidth="1"/>
    <col min="66" max="92" width="5.6640625" style="537" customWidth="1"/>
    <col min="93" max="106" width="5.6640625" style="50" customWidth="1"/>
    <col min="107" max="107" width="5.6640625" style="537" customWidth="1"/>
    <col min="108" max="122" width="5.6640625" style="50" customWidth="1"/>
    <col min="123" max="139" width="5.6640625" style="537" customWidth="1"/>
    <col min="140" max="155" width="5.6640625" style="50" customWidth="1"/>
    <col min="156" max="173" width="5.6640625" style="537" customWidth="1"/>
    <col min="174" max="16384" width="9.109375" style="50"/>
  </cols>
  <sheetData>
    <row r="1" spans="1:176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U1" s="1396"/>
      <c r="AV1" s="1396"/>
      <c r="AW1" s="1396"/>
      <c r="AX1" s="1396"/>
      <c r="AY1" s="1396"/>
      <c r="AZ1" s="1396"/>
      <c r="BA1" s="1396"/>
      <c r="BB1" s="1396"/>
    </row>
    <row r="2" spans="1:176" ht="20.399999999999999" x14ac:dyDescent="0.35">
      <c r="A2" s="358" t="s">
        <v>183</v>
      </c>
      <c r="B2" s="144"/>
      <c r="C2" s="144"/>
    </row>
    <row r="3" spans="1:176" s="144" customFormat="1" ht="16.2" x14ac:dyDescent="0.4">
      <c r="A3" s="52"/>
      <c r="B3" s="52"/>
      <c r="C3" s="52"/>
      <c r="D3" s="1402" t="s">
        <v>296</v>
      </c>
      <c r="E3" s="1421"/>
      <c r="F3" s="1421"/>
      <c r="G3" s="1421"/>
      <c r="H3" s="1421"/>
      <c r="I3" s="1421"/>
      <c r="J3" s="1421"/>
      <c r="K3" s="1421"/>
      <c r="L3" s="1421"/>
      <c r="M3" s="1421"/>
      <c r="N3" s="1421"/>
      <c r="O3" s="1421"/>
      <c r="P3" s="1421"/>
      <c r="Q3" s="1421"/>
      <c r="R3" s="1421"/>
      <c r="S3" s="1552"/>
      <c r="T3" s="1553" t="s">
        <v>296</v>
      </c>
      <c r="U3" s="1421"/>
      <c r="V3" s="1421"/>
      <c r="W3" s="1421"/>
      <c r="X3" s="1421"/>
      <c r="Y3" s="1421"/>
      <c r="Z3" s="1421"/>
      <c r="AA3" s="1421"/>
      <c r="AB3" s="1421"/>
      <c r="AC3" s="1421"/>
      <c r="AD3" s="1421"/>
      <c r="AE3" s="1421"/>
      <c r="AF3" s="1421"/>
      <c r="AG3" s="1421"/>
      <c r="AH3" s="1421"/>
      <c r="AI3" s="1552"/>
      <c r="AJ3" s="1415" t="s">
        <v>1</v>
      </c>
      <c r="AK3" s="1416"/>
      <c r="AL3" s="1416"/>
      <c r="AM3" s="1416"/>
      <c r="AN3" s="1416"/>
      <c r="AO3" s="1416"/>
      <c r="AP3" s="1416"/>
      <c r="AQ3" s="1416"/>
      <c r="AR3" s="1416"/>
      <c r="AS3" s="1416"/>
      <c r="AT3" s="1416"/>
      <c r="AU3" s="1416"/>
      <c r="AV3" s="1417"/>
      <c r="AW3" s="1394" t="s">
        <v>252</v>
      </c>
      <c r="AX3" s="1418"/>
      <c r="AY3" s="1418"/>
      <c r="AZ3" s="1418"/>
      <c r="BA3" s="1418"/>
      <c r="BB3" s="1418"/>
      <c r="BC3" s="1418"/>
      <c r="BD3" s="1418"/>
      <c r="BE3" s="1418"/>
      <c r="BF3" s="1418"/>
      <c r="BG3" s="1418"/>
      <c r="BH3" s="1418"/>
      <c r="BI3" s="1418"/>
      <c r="BJ3" s="1418"/>
      <c r="BK3" s="1418"/>
      <c r="BL3" s="1418"/>
      <c r="BM3" s="1418"/>
      <c r="BN3" s="1395"/>
      <c r="BO3" s="1404" t="s">
        <v>252</v>
      </c>
      <c r="BP3" s="1422"/>
      <c r="BQ3" s="1422"/>
      <c r="BR3" s="1422"/>
      <c r="BS3" s="1422"/>
      <c r="BT3" s="1422"/>
      <c r="BU3" s="1422"/>
      <c r="BV3" s="1422"/>
      <c r="BW3" s="1422"/>
      <c r="BX3" s="1422"/>
      <c r="BY3" s="1422"/>
      <c r="BZ3" s="1422"/>
      <c r="CA3" s="1422"/>
      <c r="CB3" s="1422"/>
      <c r="CC3" s="1422"/>
      <c r="CD3" s="1422"/>
      <c r="CE3" s="1422"/>
      <c r="CF3" s="1405"/>
      <c r="CG3" s="1555" t="s">
        <v>693</v>
      </c>
      <c r="CH3" s="1478"/>
      <c r="CI3" s="1478"/>
      <c r="CJ3" s="1478"/>
      <c r="CK3" s="1478"/>
      <c r="CL3" s="1478"/>
      <c r="CM3" s="1478"/>
      <c r="CN3" s="1478"/>
      <c r="CO3" s="1474" t="s">
        <v>251</v>
      </c>
      <c r="CP3" s="1474"/>
      <c r="CQ3" s="1474"/>
      <c r="CR3" s="1474"/>
      <c r="CS3" s="1474"/>
      <c r="CT3" s="1474"/>
      <c r="CU3" s="1474"/>
      <c r="CV3" s="1474"/>
      <c r="CW3" s="1474"/>
      <c r="CX3" s="1474"/>
      <c r="CY3" s="1474"/>
      <c r="CZ3" s="1474"/>
      <c r="DA3" s="1474"/>
      <c r="DB3" s="1474"/>
      <c r="DC3" s="1475"/>
      <c r="DD3" s="1398" t="s">
        <v>296</v>
      </c>
      <c r="DE3" s="1419"/>
      <c r="DF3" s="1419"/>
      <c r="DG3" s="1419"/>
      <c r="DH3" s="1419"/>
      <c r="DI3" s="1419"/>
      <c r="DJ3" s="1419"/>
      <c r="DK3" s="1419"/>
      <c r="DL3" s="1419"/>
      <c r="DM3" s="1419"/>
      <c r="DN3" s="1419"/>
      <c r="DO3" s="1419"/>
      <c r="DP3" s="1419"/>
      <c r="DQ3" s="1419"/>
      <c r="DR3" s="1419"/>
      <c r="DS3" s="1399"/>
      <c r="DT3" s="1497" t="s">
        <v>296</v>
      </c>
      <c r="DU3" s="1498"/>
      <c r="DV3" s="1498"/>
      <c r="DW3" s="1498"/>
      <c r="DX3" s="1498"/>
      <c r="DY3" s="1498"/>
      <c r="DZ3" s="1498"/>
      <c r="EA3" s="1498"/>
      <c r="EB3" s="1498"/>
      <c r="EC3" s="1498"/>
      <c r="ED3" s="1498"/>
      <c r="EE3" s="1498"/>
      <c r="EF3" s="1498"/>
      <c r="EG3" s="1554"/>
      <c r="EH3" s="723"/>
      <c r="EI3" s="723"/>
      <c r="EJ3" s="1394" t="s">
        <v>252</v>
      </c>
      <c r="EK3" s="1418"/>
      <c r="EL3" s="1418"/>
      <c r="EM3" s="1418"/>
      <c r="EN3" s="1418"/>
      <c r="EO3" s="1418"/>
      <c r="EP3" s="1418"/>
      <c r="EQ3" s="1418"/>
      <c r="ER3" s="1418"/>
      <c r="ES3" s="1418"/>
      <c r="ET3" s="1418"/>
      <c r="EU3" s="1418"/>
      <c r="EV3" s="1418"/>
      <c r="EW3" s="1418"/>
      <c r="EX3" s="1418"/>
      <c r="EY3" s="1418"/>
      <c r="EZ3" s="1395"/>
      <c r="FA3" s="1394" t="s">
        <v>252</v>
      </c>
      <c r="FB3" s="1418"/>
      <c r="FC3" s="1418"/>
      <c r="FD3" s="1418"/>
      <c r="FE3" s="1418"/>
      <c r="FF3" s="1418"/>
      <c r="FG3" s="1418"/>
      <c r="FH3" s="1418"/>
      <c r="FI3" s="1418"/>
      <c r="FJ3" s="1418"/>
      <c r="FK3" s="1418"/>
      <c r="FL3" s="1418"/>
      <c r="FM3" s="1418"/>
      <c r="FN3" s="1418"/>
      <c r="FO3" s="1418"/>
      <c r="FP3" s="1418"/>
      <c r="FQ3" s="1395"/>
    </row>
    <row r="4" spans="1:176" ht="199.5" customHeight="1" x14ac:dyDescent="0.35">
      <c r="A4" s="52" t="s">
        <v>29</v>
      </c>
      <c r="B4" s="52" t="s">
        <v>17</v>
      </c>
      <c r="C4" s="52" t="s">
        <v>18</v>
      </c>
      <c r="D4" s="397" t="s">
        <v>295</v>
      </c>
      <c r="E4" s="398" t="s">
        <v>361</v>
      </c>
      <c r="F4" s="398" t="s">
        <v>300</v>
      </c>
      <c r="G4" s="398" t="s">
        <v>42</v>
      </c>
      <c r="H4" s="398" t="s">
        <v>138</v>
      </c>
      <c r="I4" s="489" t="s">
        <v>150</v>
      </c>
      <c r="J4" s="489" t="s">
        <v>325</v>
      </c>
      <c r="K4" s="489" t="s">
        <v>326</v>
      </c>
      <c r="L4" s="489" t="s">
        <v>497</v>
      </c>
      <c r="M4" s="489" t="s">
        <v>666</v>
      </c>
      <c r="N4" s="489" t="s">
        <v>340</v>
      </c>
      <c r="O4" s="489" t="s">
        <v>339</v>
      </c>
      <c r="P4" s="489" t="s">
        <v>60</v>
      </c>
      <c r="Q4" s="489" t="s">
        <v>362</v>
      </c>
      <c r="R4" s="489" t="s">
        <v>103</v>
      </c>
      <c r="S4" s="635" t="s">
        <v>349</v>
      </c>
      <c r="T4" s="397" t="s">
        <v>295</v>
      </c>
      <c r="U4" s="398" t="s">
        <v>361</v>
      </c>
      <c r="V4" s="398" t="s">
        <v>300</v>
      </c>
      <c r="W4" s="398" t="s">
        <v>42</v>
      </c>
      <c r="X4" s="398" t="s">
        <v>138</v>
      </c>
      <c r="Y4" s="489" t="s">
        <v>150</v>
      </c>
      <c r="Z4" s="489" t="s">
        <v>87</v>
      </c>
      <c r="AA4" s="489" t="s">
        <v>325</v>
      </c>
      <c r="AB4" s="489" t="s">
        <v>497</v>
      </c>
      <c r="AC4" s="489" t="s">
        <v>666</v>
      </c>
      <c r="AD4" s="489" t="s">
        <v>340</v>
      </c>
      <c r="AE4" s="489" t="s">
        <v>339</v>
      </c>
      <c r="AF4" s="489" t="s">
        <v>60</v>
      </c>
      <c r="AG4" s="489" t="s">
        <v>362</v>
      </c>
      <c r="AH4" s="489" t="s">
        <v>103</v>
      </c>
      <c r="AI4" s="635" t="s">
        <v>349</v>
      </c>
      <c r="AJ4" s="400" t="s">
        <v>192</v>
      </c>
      <c r="AK4" s="400" t="s">
        <v>42</v>
      </c>
      <c r="AL4" s="400" t="s">
        <v>150</v>
      </c>
      <c r="AM4" s="400" t="s">
        <v>83</v>
      </c>
      <c r="AN4" s="400" t="s">
        <v>60</v>
      </c>
      <c r="AO4" s="400" t="s">
        <v>255</v>
      </c>
      <c r="AP4" s="400" t="s">
        <v>617</v>
      </c>
      <c r="AQ4" s="400" t="s">
        <v>87</v>
      </c>
      <c r="AR4" s="400" t="s">
        <v>325</v>
      </c>
      <c r="AS4" s="400" t="s">
        <v>370</v>
      </c>
      <c r="AT4" s="400" t="s">
        <v>618</v>
      </c>
      <c r="AU4" s="400" t="s">
        <v>717</v>
      </c>
      <c r="AV4" s="1031" t="s">
        <v>349</v>
      </c>
      <c r="AW4" s="373" t="s">
        <v>192</v>
      </c>
      <c r="AX4" s="373" t="s">
        <v>412</v>
      </c>
      <c r="AY4" s="373" t="s">
        <v>83</v>
      </c>
      <c r="AZ4" s="373" t="s">
        <v>417</v>
      </c>
      <c r="BA4" s="373" t="s">
        <v>60</v>
      </c>
      <c r="BB4" s="373" t="s">
        <v>255</v>
      </c>
      <c r="BC4" s="373" t="s">
        <v>138</v>
      </c>
      <c r="BD4" s="117" t="s">
        <v>42</v>
      </c>
      <c r="BE4" s="311" t="s">
        <v>150</v>
      </c>
      <c r="BF4" s="311" t="s">
        <v>340</v>
      </c>
      <c r="BG4" s="311" t="s">
        <v>339</v>
      </c>
      <c r="BH4" s="311" t="s">
        <v>69</v>
      </c>
      <c r="BI4" s="311" t="s">
        <v>87</v>
      </c>
      <c r="BJ4" s="311" t="s">
        <v>74</v>
      </c>
      <c r="BK4" s="311" t="s">
        <v>416</v>
      </c>
      <c r="BL4" s="533" t="s">
        <v>681</v>
      </c>
      <c r="BM4" s="374" t="s">
        <v>79</v>
      </c>
      <c r="BN4" s="735" t="s">
        <v>349</v>
      </c>
      <c r="BO4" s="376" t="s">
        <v>192</v>
      </c>
      <c r="BP4" s="524" t="s">
        <v>412</v>
      </c>
      <c r="BQ4" s="524" t="s">
        <v>83</v>
      </c>
      <c r="BR4" s="524" t="s">
        <v>417</v>
      </c>
      <c r="BS4" s="524" t="s">
        <v>60</v>
      </c>
      <c r="BT4" s="524" t="s">
        <v>255</v>
      </c>
      <c r="BU4" s="524" t="s">
        <v>138</v>
      </c>
      <c r="BV4" s="524" t="s">
        <v>42</v>
      </c>
      <c r="BW4" s="524" t="s">
        <v>150</v>
      </c>
      <c r="BX4" s="524" t="s">
        <v>340</v>
      </c>
      <c r="BY4" s="524" t="s">
        <v>339</v>
      </c>
      <c r="BZ4" s="524" t="s">
        <v>69</v>
      </c>
      <c r="CA4" s="524" t="s">
        <v>87</v>
      </c>
      <c r="CB4" s="376" t="s">
        <v>74</v>
      </c>
      <c r="CC4" s="524" t="s">
        <v>416</v>
      </c>
      <c r="CD4" s="533" t="s">
        <v>681</v>
      </c>
      <c r="CE4" s="533" t="s">
        <v>79</v>
      </c>
      <c r="CF4" s="728" t="s">
        <v>349</v>
      </c>
      <c r="CG4" s="1123" t="s">
        <v>339</v>
      </c>
      <c r="CH4" s="1123" t="s">
        <v>340</v>
      </c>
      <c r="CI4" s="1124" t="s">
        <v>460</v>
      </c>
      <c r="CJ4" s="1123" t="s">
        <v>325</v>
      </c>
      <c r="CK4" s="1123" t="s">
        <v>74</v>
      </c>
      <c r="CL4" s="1123" t="s">
        <v>326</v>
      </c>
      <c r="CM4" s="1143" t="s">
        <v>79</v>
      </c>
      <c r="CN4" s="1122" t="s">
        <v>349</v>
      </c>
      <c r="CO4" s="492" t="s">
        <v>295</v>
      </c>
      <c r="CP4" s="492" t="s">
        <v>85</v>
      </c>
      <c r="CQ4" s="492" t="s">
        <v>138</v>
      </c>
      <c r="CR4" s="492" t="s">
        <v>150</v>
      </c>
      <c r="CS4" s="492" t="s">
        <v>255</v>
      </c>
      <c r="CT4" s="492" t="s">
        <v>339</v>
      </c>
      <c r="CU4" s="492" t="s">
        <v>340</v>
      </c>
      <c r="CV4" s="492" t="s">
        <v>103</v>
      </c>
      <c r="CW4" s="492" t="s">
        <v>60</v>
      </c>
      <c r="CX4" s="492" t="s">
        <v>588</v>
      </c>
      <c r="CY4" s="492" t="s">
        <v>497</v>
      </c>
      <c r="CZ4" s="492" t="s">
        <v>585</v>
      </c>
      <c r="DA4" s="492" t="s">
        <v>586</v>
      </c>
      <c r="DB4" s="492" t="s">
        <v>587</v>
      </c>
      <c r="DC4" s="743" t="s">
        <v>349</v>
      </c>
      <c r="DD4" s="399" t="s">
        <v>327</v>
      </c>
      <c r="DE4" s="399" t="s">
        <v>85</v>
      </c>
      <c r="DF4" s="399" t="s">
        <v>103</v>
      </c>
      <c r="DG4" s="491" t="s">
        <v>328</v>
      </c>
      <c r="DH4" s="491" t="s">
        <v>60</v>
      </c>
      <c r="DI4" s="491" t="s">
        <v>339</v>
      </c>
      <c r="DJ4" s="491" t="s">
        <v>340</v>
      </c>
      <c r="DK4" s="491" t="s">
        <v>630</v>
      </c>
      <c r="DL4" s="491" t="s">
        <v>326</v>
      </c>
      <c r="DM4" s="491" t="s">
        <v>497</v>
      </c>
      <c r="DN4" s="491" t="s">
        <v>460</v>
      </c>
      <c r="DO4" s="491" t="s">
        <v>150</v>
      </c>
      <c r="DP4" s="399" t="s">
        <v>300</v>
      </c>
      <c r="DQ4" s="399" t="s">
        <v>42</v>
      </c>
      <c r="DR4" s="399" t="s">
        <v>138</v>
      </c>
      <c r="DS4" s="769" t="s">
        <v>349</v>
      </c>
      <c r="DT4" s="386" t="s">
        <v>327</v>
      </c>
      <c r="DU4" s="953" t="s">
        <v>85</v>
      </c>
      <c r="DV4" s="953" t="s">
        <v>103</v>
      </c>
      <c r="DW4" s="954" t="s">
        <v>328</v>
      </c>
      <c r="DX4" s="954" t="s">
        <v>339</v>
      </c>
      <c r="DY4" s="954" t="s">
        <v>60</v>
      </c>
      <c r="DZ4" s="954" t="s">
        <v>340</v>
      </c>
      <c r="EA4" s="1039" t="s">
        <v>630</v>
      </c>
      <c r="EB4" s="1039" t="s">
        <v>326</v>
      </c>
      <c r="EC4" s="1039" t="s">
        <v>497</v>
      </c>
      <c r="ED4" s="1039" t="s">
        <v>460</v>
      </c>
      <c r="EE4" s="954" t="s">
        <v>150</v>
      </c>
      <c r="EF4" s="953" t="s">
        <v>300</v>
      </c>
      <c r="EG4" s="953" t="s">
        <v>42</v>
      </c>
      <c r="EH4" s="953" t="s">
        <v>138</v>
      </c>
      <c r="EI4" s="940" t="s">
        <v>349</v>
      </c>
      <c r="EJ4" s="374" t="s">
        <v>361</v>
      </c>
      <c r="EK4" s="374" t="s">
        <v>435</v>
      </c>
      <c r="EL4" s="374" t="s">
        <v>103</v>
      </c>
      <c r="EM4" s="374" t="s">
        <v>417</v>
      </c>
      <c r="EN4" s="374" t="s">
        <v>60</v>
      </c>
      <c r="EO4" s="374" t="s">
        <v>255</v>
      </c>
      <c r="EP4" s="374" t="s">
        <v>339</v>
      </c>
      <c r="EQ4" s="374" t="s">
        <v>340</v>
      </c>
      <c r="ER4" s="374" t="s">
        <v>497</v>
      </c>
      <c r="ES4" s="374" t="s">
        <v>87</v>
      </c>
      <c r="ET4" s="374" t="s">
        <v>496</v>
      </c>
      <c r="EU4" s="374" t="s">
        <v>750</v>
      </c>
      <c r="EV4" s="374" t="s">
        <v>69</v>
      </c>
      <c r="EW4" s="374" t="s">
        <v>42</v>
      </c>
      <c r="EX4" s="374" t="s">
        <v>138</v>
      </c>
      <c r="EY4" s="374" t="s">
        <v>150</v>
      </c>
      <c r="EZ4" s="797" t="s">
        <v>349</v>
      </c>
      <c r="FA4" s="532" t="s">
        <v>361</v>
      </c>
      <c r="FB4" s="533" t="s">
        <v>435</v>
      </c>
      <c r="FC4" s="533" t="s">
        <v>103</v>
      </c>
      <c r="FD4" s="533" t="s">
        <v>417</v>
      </c>
      <c r="FE4" s="533" t="s">
        <v>60</v>
      </c>
      <c r="FF4" s="533" t="s">
        <v>255</v>
      </c>
      <c r="FG4" s="533" t="s">
        <v>339</v>
      </c>
      <c r="FH4" s="533" t="s">
        <v>340</v>
      </c>
      <c r="FI4" s="532" t="s">
        <v>497</v>
      </c>
      <c r="FJ4" s="533" t="s">
        <v>87</v>
      </c>
      <c r="FK4" s="533" t="s">
        <v>496</v>
      </c>
      <c r="FL4" s="533" t="s">
        <v>750</v>
      </c>
      <c r="FM4" s="533" t="s">
        <v>69</v>
      </c>
      <c r="FN4" s="533" t="s">
        <v>42</v>
      </c>
      <c r="FO4" s="533" t="s">
        <v>138</v>
      </c>
      <c r="FP4" s="533" t="s">
        <v>150</v>
      </c>
      <c r="FQ4" s="807" t="s">
        <v>349</v>
      </c>
      <c r="FR4" s="54" t="s">
        <v>20</v>
      </c>
    </row>
    <row r="5" spans="1:176" x14ac:dyDescent="0.35">
      <c r="A5" s="52"/>
      <c r="B5" s="52"/>
      <c r="C5" s="52"/>
      <c r="D5" s="405"/>
      <c r="E5" s="409"/>
      <c r="F5" s="409"/>
      <c r="G5" s="409"/>
      <c r="H5" s="409"/>
      <c r="I5" s="429"/>
      <c r="J5" s="429"/>
      <c r="K5" s="429"/>
      <c r="L5" s="429"/>
      <c r="M5" s="429"/>
      <c r="N5" s="429"/>
      <c r="O5" s="490"/>
      <c r="P5" s="490"/>
      <c r="Q5" s="429"/>
      <c r="R5" s="429"/>
      <c r="S5" s="641"/>
      <c r="T5" s="558"/>
      <c r="U5" s="558"/>
      <c r="V5" s="558"/>
      <c r="W5" s="558"/>
      <c r="X5" s="558"/>
      <c r="Y5" s="630"/>
      <c r="Z5" s="630"/>
      <c r="AA5" s="630"/>
      <c r="AB5" s="630"/>
      <c r="AC5" s="630"/>
      <c r="AD5" s="630"/>
      <c r="AE5" s="630"/>
      <c r="AF5" s="630"/>
      <c r="AG5" s="630"/>
      <c r="AH5" s="630"/>
      <c r="AI5" s="641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1030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731"/>
      <c r="BO5" s="592"/>
      <c r="BP5" s="592"/>
      <c r="BQ5" s="592"/>
      <c r="BR5" s="592"/>
      <c r="BS5" s="592"/>
      <c r="BT5" s="592"/>
      <c r="BU5" s="592"/>
      <c r="BV5" s="592"/>
      <c r="BW5" s="592"/>
      <c r="BX5" s="592"/>
      <c r="BY5" s="592"/>
      <c r="BZ5" s="592"/>
      <c r="CA5" s="592"/>
      <c r="CB5" s="592"/>
      <c r="CC5" s="592"/>
      <c r="CD5" s="592"/>
      <c r="CE5" s="592"/>
      <c r="CF5" s="731"/>
      <c r="CG5" s="1137"/>
      <c r="CH5" s="1137"/>
      <c r="CI5" s="1137"/>
      <c r="CJ5" s="1137"/>
      <c r="CK5" s="1137"/>
      <c r="CL5" s="1137"/>
      <c r="CM5" s="1137"/>
      <c r="CN5" s="731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748"/>
      <c r="DD5" s="396"/>
      <c r="DE5" s="396"/>
      <c r="DF5" s="396"/>
      <c r="DG5" s="396"/>
      <c r="DH5" s="396"/>
      <c r="DI5" s="396"/>
      <c r="DJ5" s="396"/>
      <c r="DK5" s="396"/>
      <c r="DL5" s="396"/>
      <c r="DM5" s="396"/>
      <c r="DN5" s="396"/>
      <c r="DO5" s="396"/>
      <c r="DP5" s="396"/>
      <c r="DQ5" s="396"/>
      <c r="DR5" s="396"/>
      <c r="DS5" s="783"/>
      <c r="DT5" s="955"/>
      <c r="DU5" s="955"/>
      <c r="DV5" s="955"/>
      <c r="DW5" s="955"/>
      <c r="DX5" s="955"/>
      <c r="DY5" s="955"/>
      <c r="DZ5" s="955"/>
      <c r="EA5" s="955"/>
      <c r="EB5" s="955"/>
      <c r="EC5" s="955"/>
      <c r="ED5" s="955"/>
      <c r="EE5" s="955"/>
      <c r="EF5" s="955"/>
      <c r="EG5" s="955"/>
      <c r="EH5" s="955"/>
      <c r="EI5" s="783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805"/>
      <c r="FA5" s="556"/>
      <c r="FB5" s="556"/>
      <c r="FC5" s="556"/>
      <c r="FD5" s="556"/>
      <c r="FE5" s="556"/>
      <c r="FF5" s="556"/>
      <c r="FG5" s="556"/>
      <c r="FH5" s="556"/>
      <c r="FI5" s="556"/>
      <c r="FJ5" s="556"/>
      <c r="FK5" s="556"/>
      <c r="FL5" s="556"/>
      <c r="FM5" s="556"/>
      <c r="FN5" s="556"/>
      <c r="FO5" s="556"/>
      <c r="FP5" s="556"/>
      <c r="FQ5" s="805"/>
      <c r="FR5" s="69"/>
      <c r="FS5" s="50" t="s">
        <v>499</v>
      </c>
    </row>
    <row r="6" spans="1:176" ht="21" customHeight="1" x14ac:dyDescent="0.4">
      <c r="A6" s="51" t="s">
        <v>307</v>
      </c>
      <c r="B6" s="51">
        <v>320</v>
      </c>
      <c r="C6" s="51" t="s">
        <v>246</v>
      </c>
      <c r="D6" s="443"/>
      <c r="E6" s="1159"/>
      <c r="F6" s="1159"/>
      <c r="G6" s="1159"/>
      <c r="H6" s="1159"/>
      <c r="I6" s="1159"/>
      <c r="J6" s="1159"/>
      <c r="K6" s="1159"/>
      <c r="L6" s="1159"/>
      <c r="M6" s="1159"/>
      <c r="N6" s="1159"/>
      <c r="O6" s="1159"/>
      <c r="P6" s="1159"/>
      <c r="Q6" s="1159"/>
      <c r="R6" s="1159"/>
      <c r="S6" s="1265">
        <f t="shared" ref="S6:S10" si="0">SUM(D6:R6)</f>
        <v>0</v>
      </c>
      <c r="T6" s="1159"/>
      <c r="U6" s="1159"/>
      <c r="V6" s="1159"/>
      <c r="W6" s="1159"/>
      <c r="X6" s="1159"/>
      <c r="Y6" s="1159"/>
      <c r="Z6" s="1159"/>
      <c r="AA6" s="1159"/>
      <c r="AB6" s="1159"/>
      <c r="AC6" s="1159"/>
      <c r="AD6" s="1159"/>
      <c r="AE6" s="1159"/>
      <c r="AF6" s="1159"/>
      <c r="AG6" s="1159"/>
      <c r="AH6" s="1159"/>
      <c r="AI6" s="1265">
        <f t="shared" ref="AI6:AI10" si="1">SUM(T6:AH6)</f>
        <v>0</v>
      </c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101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737">
        <f t="shared" ref="BN6:BN10" si="2">SUM(AW6:BK6)</f>
        <v>0</v>
      </c>
      <c r="BO6" s="1155"/>
      <c r="BP6" s="580"/>
      <c r="BQ6" s="124"/>
      <c r="BR6" s="124"/>
      <c r="BS6" s="124"/>
      <c r="BT6" s="124"/>
      <c r="BU6" s="1155"/>
      <c r="BV6" s="124"/>
      <c r="BW6" s="124"/>
      <c r="BX6" s="124"/>
      <c r="BY6" s="1155"/>
      <c r="BZ6" s="124"/>
      <c r="CA6" s="124"/>
      <c r="CB6" s="124"/>
      <c r="CC6" s="124"/>
      <c r="CD6" s="124"/>
      <c r="CE6" s="124"/>
      <c r="CF6" s="737">
        <f t="shared" ref="CF6:CF10" si="3">SUM(BO6:CC6)</f>
        <v>0</v>
      </c>
      <c r="CG6" s="1135">
        <v>1</v>
      </c>
      <c r="CH6" s="1135">
        <v>1</v>
      </c>
      <c r="CI6" s="1135">
        <v>2</v>
      </c>
      <c r="CJ6" s="1135">
        <v>2</v>
      </c>
      <c r="CK6" s="1135">
        <v>2</v>
      </c>
      <c r="CL6" s="1135">
        <v>2</v>
      </c>
      <c r="CM6" s="1135">
        <v>1</v>
      </c>
      <c r="CN6" s="737">
        <f>SUM(CG6:CM6)</f>
        <v>11</v>
      </c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737"/>
      <c r="DD6" s="435"/>
      <c r="DE6" s="435"/>
      <c r="DF6" s="435"/>
      <c r="DG6" s="435"/>
      <c r="DH6" s="435"/>
      <c r="DI6" s="435"/>
      <c r="DJ6" s="435"/>
      <c r="DK6" s="435"/>
      <c r="DL6" s="435"/>
      <c r="DM6" s="435"/>
      <c r="DN6" s="435"/>
      <c r="DO6" s="435"/>
      <c r="DP6" s="435"/>
      <c r="DQ6" s="435"/>
      <c r="DR6" s="435"/>
      <c r="DS6" s="760"/>
      <c r="DT6" s="434"/>
      <c r="DU6" s="434"/>
      <c r="DV6" s="434"/>
      <c r="DW6" s="434"/>
      <c r="DX6" s="434"/>
      <c r="DY6" s="434"/>
      <c r="DZ6" s="434"/>
      <c r="EA6" s="434"/>
      <c r="EB6" s="434"/>
      <c r="EC6" s="434"/>
      <c r="ED6" s="434"/>
      <c r="EE6" s="434"/>
      <c r="EF6" s="434"/>
      <c r="EG6" s="434"/>
      <c r="EH6" s="434"/>
      <c r="EI6" s="760"/>
      <c r="EJ6" s="124"/>
      <c r="EK6" s="124"/>
      <c r="EL6" s="1155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66">
        <f t="shared" ref="EZ6:EZ10" si="4">SUM(EJ6:EY6)</f>
        <v>0</v>
      </c>
      <c r="FA6" s="124"/>
      <c r="FB6" s="124"/>
      <c r="FC6" s="124"/>
      <c r="FD6" s="124"/>
      <c r="FE6" s="124"/>
      <c r="FF6" s="124"/>
      <c r="FG6" s="1155"/>
      <c r="FH6" s="124"/>
      <c r="FI6" s="1155"/>
      <c r="FJ6" s="124"/>
      <c r="FK6" s="1155"/>
      <c r="FL6" s="1155"/>
      <c r="FM6" s="124"/>
      <c r="FN6" s="124"/>
      <c r="FO6" s="1155"/>
      <c r="FP6" s="124"/>
      <c r="FQ6" s="1266">
        <f t="shared" ref="FQ6:FQ10" si="5">SUM(FA6:FP6)</f>
        <v>0</v>
      </c>
      <c r="FR6" s="98">
        <f>SUM(S6,AI6,BN6,CF6,CN6,DC6,FQ6,EZ6,DS6,EI6,AV6)</f>
        <v>11</v>
      </c>
      <c r="FS6" s="1041"/>
      <c r="FT6" s="50" t="s">
        <v>624</v>
      </c>
    </row>
    <row r="7" spans="1:176" ht="21" customHeight="1" x14ac:dyDescent="0.4">
      <c r="A7" s="51" t="s">
        <v>413</v>
      </c>
      <c r="B7" s="51">
        <v>321</v>
      </c>
      <c r="C7" s="51" t="s">
        <v>381</v>
      </c>
      <c r="D7" s="1065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645">
        <f t="shared" si="0"/>
        <v>0</v>
      </c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645">
        <f t="shared" si="1"/>
        <v>0</v>
      </c>
      <c r="AJ7" s="438">
        <v>5</v>
      </c>
      <c r="AK7" s="438"/>
      <c r="AL7" s="438"/>
      <c r="AM7" s="438">
        <v>7</v>
      </c>
      <c r="AN7" s="438">
        <v>5</v>
      </c>
      <c r="AO7" s="438">
        <v>5</v>
      </c>
      <c r="AP7" s="438">
        <v>6</v>
      </c>
      <c r="AQ7" s="438">
        <v>5</v>
      </c>
      <c r="AR7" s="438">
        <v>5</v>
      </c>
      <c r="AS7" s="438"/>
      <c r="AT7" s="438">
        <v>3</v>
      </c>
      <c r="AU7" s="438">
        <v>7</v>
      </c>
      <c r="AV7" s="1014">
        <f t="shared" ref="AV7:AV30" si="6">SUM(AJ7:AU7)</f>
        <v>48</v>
      </c>
      <c r="AW7" s="124"/>
      <c r="AX7" s="124">
        <v>5</v>
      </c>
      <c r="AY7" s="124"/>
      <c r="AZ7" s="124"/>
      <c r="BA7" s="124"/>
      <c r="BB7" s="124">
        <v>5</v>
      </c>
      <c r="BC7" s="124">
        <v>5</v>
      </c>
      <c r="BD7" s="124">
        <v>3</v>
      </c>
      <c r="BE7" s="124"/>
      <c r="BF7" s="124">
        <v>3</v>
      </c>
      <c r="BG7" s="124">
        <v>2</v>
      </c>
      <c r="BH7" s="124">
        <v>6.5</v>
      </c>
      <c r="BI7" s="124">
        <v>2</v>
      </c>
      <c r="BJ7" s="124">
        <v>2</v>
      </c>
      <c r="BK7" s="124">
        <v>2</v>
      </c>
      <c r="BL7" s="124">
        <v>2</v>
      </c>
      <c r="BM7" s="124"/>
      <c r="BN7" s="737">
        <f>SUM(AW7:BM7)</f>
        <v>37.5</v>
      </c>
      <c r="BO7" s="1267"/>
      <c r="BP7" s="1155">
        <v>5</v>
      </c>
      <c r="BQ7" s="124"/>
      <c r="BR7" s="124"/>
      <c r="BS7" s="124"/>
      <c r="BT7" s="124">
        <v>5</v>
      </c>
      <c r="BU7" s="1267">
        <v>5</v>
      </c>
      <c r="BV7" s="124">
        <v>3</v>
      </c>
      <c r="BW7" s="124"/>
      <c r="BX7" s="124">
        <v>3</v>
      </c>
      <c r="BY7" s="1267">
        <v>2</v>
      </c>
      <c r="BZ7" s="124">
        <v>6.5</v>
      </c>
      <c r="CA7" s="124">
        <v>2</v>
      </c>
      <c r="CB7" s="124">
        <v>2</v>
      </c>
      <c r="CC7" s="124">
        <v>2</v>
      </c>
      <c r="CD7" s="124">
        <v>2</v>
      </c>
      <c r="CE7" s="124"/>
      <c r="CF7" s="737">
        <f>SUM(BO7:CE7)</f>
        <v>37.5</v>
      </c>
      <c r="CG7" s="1135"/>
      <c r="CH7" s="1135"/>
      <c r="CI7" s="1135">
        <v>0</v>
      </c>
      <c r="CJ7" s="1135">
        <v>1</v>
      </c>
      <c r="CK7" s="1135">
        <v>1</v>
      </c>
      <c r="CL7" s="1135">
        <v>1</v>
      </c>
      <c r="CM7" s="1135"/>
      <c r="CN7" s="737">
        <f>SUM(CG7:CL7)</f>
        <v>3</v>
      </c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737">
        <f>SUM(CO7:DB7)</f>
        <v>0</v>
      </c>
      <c r="DD7" s="435"/>
      <c r="DE7" s="435"/>
      <c r="DF7" s="435"/>
      <c r="DG7" s="435"/>
      <c r="DH7" s="435"/>
      <c r="DI7" s="435"/>
      <c r="DJ7" s="435"/>
      <c r="DK7" s="435"/>
      <c r="DL7" s="435"/>
      <c r="DM7" s="435"/>
      <c r="DN7" s="435"/>
      <c r="DO7" s="435"/>
      <c r="DP7" s="435"/>
      <c r="DQ7" s="435"/>
      <c r="DR7" s="435"/>
      <c r="DS7" s="760"/>
      <c r="DT7" s="434"/>
      <c r="DU7" s="434"/>
      <c r="DV7" s="434"/>
      <c r="DW7" s="434"/>
      <c r="DX7" s="434"/>
      <c r="DY7" s="434"/>
      <c r="DZ7" s="434"/>
      <c r="EA7" s="434"/>
      <c r="EB7" s="434"/>
      <c r="EC7" s="434"/>
      <c r="ED7" s="434"/>
      <c r="EE7" s="434"/>
      <c r="EF7" s="434"/>
      <c r="EG7" s="434"/>
      <c r="EH7" s="434"/>
      <c r="EI7" s="760"/>
      <c r="EJ7" s="124">
        <v>2</v>
      </c>
      <c r="EK7" s="124"/>
      <c r="EL7" s="1267">
        <v>1</v>
      </c>
      <c r="EM7" s="124"/>
      <c r="EN7" s="124"/>
      <c r="EO7" s="124">
        <v>3</v>
      </c>
      <c r="EP7" s="124">
        <v>2</v>
      </c>
      <c r="EQ7" s="124">
        <v>2</v>
      </c>
      <c r="ER7" s="124">
        <v>3</v>
      </c>
      <c r="ES7" s="124">
        <v>3</v>
      </c>
      <c r="ET7" s="124">
        <v>2</v>
      </c>
      <c r="EU7" s="124">
        <v>2</v>
      </c>
      <c r="EV7" s="124">
        <v>7</v>
      </c>
      <c r="EW7" s="124">
        <v>2</v>
      </c>
      <c r="EX7" s="124">
        <v>3</v>
      </c>
      <c r="EY7" s="124"/>
      <c r="EZ7" s="1266">
        <f t="shared" si="4"/>
        <v>32</v>
      </c>
      <c r="FA7" s="124">
        <v>2</v>
      </c>
      <c r="FB7" s="124"/>
      <c r="FC7" s="124">
        <v>1</v>
      </c>
      <c r="FD7" s="124">
        <v>2</v>
      </c>
      <c r="FE7" s="124"/>
      <c r="FF7" s="124">
        <v>2</v>
      </c>
      <c r="FG7" s="1267">
        <v>2</v>
      </c>
      <c r="FH7" s="124">
        <v>2</v>
      </c>
      <c r="FI7" s="1267">
        <v>3</v>
      </c>
      <c r="FJ7" s="124">
        <v>3</v>
      </c>
      <c r="FK7" s="1267">
        <v>2</v>
      </c>
      <c r="FL7" s="1267">
        <v>2</v>
      </c>
      <c r="FM7" s="124">
        <v>7</v>
      </c>
      <c r="FN7" s="124">
        <v>1</v>
      </c>
      <c r="FO7" s="1267">
        <v>3</v>
      </c>
      <c r="FP7" s="124"/>
      <c r="FQ7" s="1266">
        <f t="shared" si="5"/>
        <v>32</v>
      </c>
      <c r="FR7" s="98">
        <f>SUM(S7,AI7,BN7,CF7,CN7,DC7,FQ7,EZ7,DS7,EI7,AV7)</f>
        <v>190</v>
      </c>
      <c r="FS7" s="1041">
        <v>1</v>
      </c>
    </row>
    <row r="8" spans="1:176" ht="21" customHeight="1" x14ac:dyDescent="0.4">
      <c r="A8" s="51" t="s">
        <v>259</v>
      </c>
      <c r="B8" s="51">
        <v>322</v>
      </c>
      <c r="C8" s="51" t="s">
        <v>91</v>
      </c>
      <c r="D8" s="1065"/>
      <c r="E8" s="432">
        <v>1</v>
      </c>
      <c r="F8" s="432">
        <v>1</v>
      </c>
      <c r="G8" s="432">
        <v>1</v>
      </c>
      <c r="H8" s="432">
        <v>1</v>
      </c>
      <c r="I8" s="432"/>
      <c r="J8" s="432">
        <v>1</v>
      </c>
      <c r="K8" s="432">
        <v>1</v>
      </c>
      <c r="L8" s="432">
        <v>1</v>
      </c>
      <c r="M8" s="432">
        <v>1</v>
      </c>
      <c r="N8" s="432">
        <v>1</v>
      </c>
      <c r="O8" s="432">
        <v>1</v>
      </c>
      <c r="P8" s="432">
        <v>1</v>
      </c>
      <c r="Q8" s="432"/>
      <c r="R8" s="432">
        <v>1</v>
      </c>
      <c r="S8" s="645">
        <f t="shared" si="0"/>
        <v>12</v>
      </c>
      <c r="T8" s="432"/>
      <c r="U8" s="432">
        <v>1</v>
      </c>
      <c r="V8" s="432">
        <v>1</v>
      </c>
      <c r="W8" s="432">
        <v>1</v>
      </c>
      <c r="X8" s="432">
        <v>1</v>
      </c>
      <c r="Y8" s="432"/>
      <c r="Z8" s="432">
        <v>1</v>
      </c>
      <c r="AA8" s="432">
        <v>1</v>
      </c>
      <c r="AB8" s="432">
        <v>1</v>
      </c>
      <c r="AC8" s="432">
        <v>1</v>
      </c>
      <c r="AD8" s="432">
        <v>1</v>
      </c>
      <c r="AE8" s="432">
        <v>1</v>
      </c>
      <c r="AF8" s="432">
        <v>1</v>
      </c>
      <c r="AG8" s="432"/>
      <c r="AH8" s="432">
        <v>1</v>
      </c>
      <c r="AI8" s="645">
        <f t="shared" si="1"/>
        <v>12</v>
      </c>
      <c r="AJ8" s="438">
        <v>6</v>
      </c>
      <c r="AK8" s="438"/>
      <c r="AL8" s="438"/>
      <c r="AM8" s="438">
        <v>3</v>
      </c>
      <c r="AN8" s="438">
        <v>6</v>
      </c>
      <c r="AO8" s="438"/>
      <c r="AP8" s="438">
        <v>7</v>
      </c>
      <c r="AQ8" s="438">
        <v>3</v>
      </c>
      <c r="AR8" s="438">
        <v>2</v>
      </c>
      <c r="AS8" s="438"/>
      <c r="AT8" s="438">
        <v>4</v>
      </c>
      <c r="AU8" s="438">
        <v>5</v>
      </c>
      <c r="AV8" s="1014">
        <f t="shared" si="6"/>
        <v>36</v>
      </c>
      <c r="AW8" s="124"/>
      <c r="AX8" s="124">
        <v>4</v>
      </c>
      <c r="AY8" s="124"/>
      <c r="AZ8" s="124"/>
      <c r="BA8" s="124"/>
      <c r="BB8" s="124">
        <v>3</v>
      </c>
      <c r="BC8" s="124">
        <v>3</v>
      </c>
      <c r="BD8" s="124">
        <v>2</v>
      </c>
      <c r="BE8" s="124"/>
      <c r="BF8" s="124">
        <v>2</v>
      </c>
      <c r="BG8" s="124">
        <v>1</v>
      </c>
      <c r="BH8" s="124"/>
      <c r="BI8" s="124">
        <v>1</v>
      </c>
      <c r="BJ8" s="124">
        <v>1</v>
      </c>
      <c r="BK8" s="124">
        <v>1</v>
      </c>
      <c r="BL8" s="124">
        <v>1</v>
      </c>
      <c r="BM8" s="124"/>
      <c r="BN8" s="737">
        <f>SUM(AW8:BL8)</f>
        <v>19</v>
      </c>
      <c r="BO8" s="1267"/>
      <c r="BP8" s="1267">
        <v>4</v>
      </c>
      <c r="BQ8" s="124"/>
      <c r="BR8" s="124"/>
      <c r="BS8" s="124"/>
      <c r="BT8" s="124">
        <v>4</v>
      </c>
      <c r="BU8" s="1267">
        <v>3</v>
      </c>
      <c r="BV8" s="124">
        <v>2</v>
      </c>
      <c r="BW8" s="124"/>
      <c r="BX8" s="124">
        <v>1</v>
      </c>
      <c r="BY8" s="1267">
        <v>1</v>
      </c>
      <c r="BZ8" s="124"/>
      <c r="CA8" s="124">
        <v>1</v>
      </c>
      <c r="CB8" s="124">
        <v>1</v>
      </c>
      <c r="CC8" s="124">
        <v>1</v>
      </c>
      <c r="CD8" s="124">
        <v>1</v>
      </c>
      <c r="CE8" s="124"/>
      <c r="CF8" s="737">
        <f>SUM(BO8:CD8)</f>
        <v>19</v>
      </c>
      <c r="CG8" s="1135"/>
      <c r="CH8" s="1135"/>
      <c r="CI8" s="1135"/>
      <c r="CJ8" s="1135"/>
      <c r="CK8" s="1135"/>
      <c r="CL8" s="1268"/>
      <c r="CM8" s="1268"/>
      <c r="CN8" s="737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737"/>
      <c r="DD8" s="435">
        <v>1</v>
      </c>
      <c r="DE8" s="435">
        <v>1</v>
      </c>
      <c r="DF8" s="435">
        <v>1</v>
      </c>
      <c r="DG8" s="435">
        <v>1</v>
      </c>
      <c r="DH8" s="435">
        <v>1</v>
      </c>
      <c r="DI8" s="435">
        <v>1</v>
      </c>
      <c r="DJ8" s="435">
        <v>1</v>
      </c>
      <c r="DK8" s="435">
        <v>1</v>
      </c>
      <c r="DL8" s="435">
        <v>1</v>
      </c>
      <c r="DM8" s="435">
        <v>1</v>
      </c>
      <c r="DN8" s="435"/>
      <c r="DO8" s="435"/>
      <c r="DP8" s="435">
        <v>1</v>
      </c>
      <c r="DQ8" s="435">
        <v>1</v>
      </c>
      <c r="DR8" s="435">
        <v>1</v>
      </c>
      <c r="DS8" s="760">
        <f>SUM(DD8:DR8)</f>
        <v>13</v>
      </c>
      <c r="DT8" s="435">
        <v>1</v>
      </c>
      <c r="DU8" s="435">
        <v>1</v>
      </c>
      <c r="DV8" s="435">
        <v>1</v>
      </c>
      <c r="DW8" s="435">
        <v>1</v>
      </c>
      <c r="DX8" s="435">
        <v>1</v>
      </c>
      <c r="DY8" s="435">
        <v>1</v>
      </c>
      <c r="DZ8" s="435">
        <v>1</v>
      </c>
      <c r="EA8" s="435">
        <v>1</v>
      </c>
      <c r="EB8" s="435">
        <v>1</v>
      </c>
      <c r="EC8" s="435">
        <v>1</v>
      </c>
      <c r="ED8" s="435"/>
      <c r="EE8" s="435"/>
      <c r="EF8" s="435">
        <v>1</v>
      </c>
      <c r="EG8" s="435">
        <v>1</v>
      </c>
      <c r="EH8" s="435">
        <v>1</v>
      </c>
      <c r="EI8" s="760">
        <f>SUM(DT8:EH8)</f>
        <v>13</v>
      </c>
      <c r="EJ8" s="124">
        <v>1</v>
      </c>
      <c r="EK8" s="124"/>
      <c r="EL8" s="1267"/>
      <c r="EM8" s="124"/>
      <c r="EN8" s="124"/>
      <c r="EO8" s="124">
        <v>1</v>
      </c>
      <c r="EP8" s="124">
        <v>1</v>
      </c>
      <c r="EQ8" s="124">
        <v>1</v>
      </c>
      <c r="ER8" s="124">
        <v>2</v>
      </c>
      <c r="ES8" s="124">
        <v>1</v>
      </c>
      <c r="ET8" s="124">
        <v>1</v>
      </c>
      <c r="EU8" s="1269">
        <v>1</v>
      </c>
      <c r="EV8" s="1267">
        <v>6</v>
      </c>
      <c r="EW8" s="124">
        <v>1</v>
      </c>
      <c r="EX8" s="124">
        <v>1</v>
      </c>
      <c r="EY8" s="124"/>
      <c r="EZ8" s="1266">
        <f t="shared" si="4"/>
        <v>17</v>
      </c>
      <c r="FA8" s="124">
        <v>1</v>
      </c>
      <c r="FB8" s="124"/>
      <c r="FC8" s="124"/>
      <c r="FD8" s="124">
        <v>1</v>
      </c>
      <c r="FE8" s="124"/>
      <c r="FF8" s="124">
        <v>1</v>
      </c>
      <c r="FG8" s="1267">
        <v>1</v>
      </c>
      <c r="FH8" s="124">
        <v>1</v>
      </c>
      <c r="FI8" s="1267">
        <v>1</v>
      </c>
      <c r="FJ8" s="124">
        <v>1</v>
      </c>
      <c r="FK8" s="1267">
        <v>1</v>
      </c>
      <c r="FL8" s="1267">
        <v>1</v>
      </c>
      <c r="FM8" s="124">
        <v>6</v>
      </c>
      <c r="FN8" s="124">
        <v>2</v>
      </c>
      <c r="FO8" s="1267">
        <v>1</v>
      </c>
      <c r="FP8" s="124"/>
      <c r="FQ8" s="1266">
        <f t="shared" si="5"/>
        <v>18</v>
      </c>
      <c r="FR8" s="98">
        <f t="shared" ref="FR8:FR29" si="7">SUM(S8,AI8,BN8,CF8,CN8,DC8,FQ8,EZ8,DS8,EI8,AV8)</f>
        <v>159</v>
      </c>
      <c r="FS8" s="1041">
        <v>2</v>
      </c>
    </row>
    <row r="9" spans="1:176" ht="21" customHeight="1" x14ac:dyDescent="0.4">
      <c r="A9" s="187" t="s">
        <v>589</v>
      </c>
      <c r="B9" s="657">
        <v>355</v>
      </c>
      <c r="C9" s="51" t="s">
        <v>472</v>
      </c>
      <c r="D9" s="1065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645">
        <f t="shared" si="0"/>
        <v>0</v>
      </c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645">
        <f t="shared" si="1"/>
        <v>0</v>
      </c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1014">
        <f t="shared" si="6"/>
        <v>0</v>
      </c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>
        <v>6.5</v>
      </c>
      <c r="BI9" s="124"/>
      <c r="BJ9" s="124"/>
      <c r="BK9" s="124"/>
      <c r="BL9" s="124"/>
      <c r="BM9" s="124"/>
      <c r="BN9" s="737">
        <f t="shared" si="2"/>
        <v>6.5</v>
      </c>
      <c r="BO9" s="580"/>
      <c r="BP9" s="1267"/>
      <c r="BQ9" s="124"/>
      <c r="BR9" s="124"/>
      <c r="BS9" s="124"/>
      <c r="BT9" s="124"/>
      <c r="BU9" s="1267"/>
      <c r="BV9" s="124"/>
      <c r="BW9" s="124"/>
      <c r="BX9" s="124"/>
      <c r="BY9" s="1267"/>
      <c r="BZ9" s="124">
        <v>6.5</v>
      </c>
      <c r="CA9" s="124"/>
      <c r="CB9" s="124"/>
      <c r="CC9" s="124"/>
      <c r="CD9" s="124"/>
      <c r="CE9" s="124"/>
      <c r="CF9" s="737">
        <f t="shared" si="3"/>
        <v>6.5</v>
      </c>
      <c r="CG9" s="1135"/>
      <c r="CH9" s="1135"/>
      <c r="CI9" s="1135"/>
      <c r="CJ9" s="1135"/>
      <c r="CK9" s="1135"/>
      <c r="CL9" s="1268"/>
      <c r="CM9" s="1268"/>
      <c r="CN9" s="737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737">
        <f>SUM(CO9:DB9)</f>
        <v>0</v>
      </c>
      <c r="DD9" s="435"/>
      <c r="DE9" s="435"/>
      <c r="DF9" s="435"/>
      <c r="DG9" s="435"/>
      <c r="DH9" s="435"/>
      <c r="DI9" s="435"/>
      <c r="DJ9" s="435"/>
      <c r="DK9" s="435"/>
      <c r="DL9" s="435"/>
      <c r="DM9" s="435"/>
      <c r="DN9" s="435"/>
      <c r="DO9" s="435"/>
      <c r="DP9" s="435"/>
      <c r="DQ9" s="435"/>
      <c r="DR9" s="435"/>
      <c r="DS9" s="760"/>
      <c r="DT9" s="434"/>
      <c r="DU9" s="434"/>
      <c r="DV9" s="434"/>
      <c r="DW9" s="434"/>
      <c r="DX9" s="434"/>
      <c r="DY9" s="434"/>
      <c r="DZ9" s="434"/>
      <c r="EA9" s="434"/>
      <c r="EB9" s="434"/>
      <c r="EC9" s="434"/>
      <c r="ED9" s="434"/>
      <c r="EE9" s="434"/>
      <c r="EF9" s="434"/>
      <c r="EG9" s="434"/>
      <c r="EH9" s="434"/>
      <c r="EI9" s="760"/>
      <c r="EJ9" s="124"/>
      <c r="EK9" s="124"/>
      <c r="EL9" s="1267"/>
      <c r="EM9" s="124"/>
      <c r="EN9" s="124"/>
      <c r="EO9" s="124"/>
      <c r="EP9" s="124"/>
      <c r="EQ9" s="124"/>
      <c r="ER9" s="124"/>
      <c r="ES9" s="124"/>
      <c r="ET9" s="124"/>
      <c r="EU9" s="1269"/>
      <c r="EV9" s="1267"/>
      <c r="EW9" s="124"/>
      <c r="EX9" s="124"/>
      <c r="EY9" s="124"/>
      <c r="EZ9" s="1266">
        <f t="shared" si="4"/>
        <v>0</v>
      </c>
      <c r="FA9" s="124"/>
      <c r="FB9" s="124"/>
      <c r="FC9" s="124"/>
      <c r="FD9" s="124"/>
      <c r="FE9" s="124"/>
      <c r="FF9" s="124"/>
      <c r="FG9" s="1267"/>
      <c r="FH9" s="124"/>
      <c r="FI9" s="1267"/>
      <c r="FJ9" s="124"/>
      <c r="FK9" s="1267"/>
      <c r="FL9" s="1267"/>
      <c r="FM9" s="124"/>
      <c r="FN9" s="124"/>
      <c r="FO9" s="1267"/>
      <c r="FP9" s="124"/>
      <c r="FQ9" s="1266">
        <f t="shared" si="5"/>
        <v>0</v>
      </c>
      <c r="FR9" s="98">
        <f t="shared" si="7"/>
        <v>13</v>
      </c>
      <c r="FS9" s="1041">
        <v>8</v>
      </c>
    </row>
    <row r="10" spans="1:176" ht="21" customHeight="1" x14ac:dyDescent="0.4">
      <c r="A10" s="51" t="s">
        <v>288</v>
      </c>
      <c r="B10" s="102">
        <v>325</v>
      </c>
      <c r="C10" s="51" t="s">
        <v>240</v>
      </c>
      <c r="D10" s="1065"/>
      <c r="E10" s="433"/>
      <c r="F10" s="433"/>
      <c r="G10" s="433"/>
      <c r="H10" s="433"/>
      <c r="I10" s="433"/>
      <c r="J10" s="432"/>
      <c r="K10" s="432"/>
      <c r="L10" s="433"/>
      <c r="M10" s="433"/>
      <c r="N10" s="433"/>
      <c r="O10" s="433"/>
      <c r="P10" s="433"/>
      <c r="Q10" s="433"/>
      <c r="R10" s="433"/>
      <c r="S10" s="645">
        <f t="shared" si="0"/>
        <v>0</v>
      </c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3"/>
      <c r="AE10" s="433"/>
      <c r="AF10" s="433"/>
      <c r="AG10" s="433"/>
      <c r="AH10" s="433"/>
      <c r="AI10" s="645">
        <f t="shared" si="1"/>
        <v>0</v>
      </c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1014">
        <f t="shared" si="6"/>
        <v>0</v>
      </c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737">
        <f t="shared" si="2"/>
        <v>0</v>
      </c>
      <c r="BO10" s="580"/>
      <c r="BP10" s="1267"/>
      <c r="BQ10" s="124"/>
      <c r="BR10" s="124"/>
      <c r="BS10" s="124"/>
      <c r="BT10" s="124"/>
      <c r="BU10" s="1267"/>
      <c r="BV10" s="124"/>
      <c r="BW10" s="124"/>
      <c r="BX10" s="124"/>
      <c r="BY10" s="1267"/>
      <c r="BZ10" s="124"/>
      <c r="CA10" s="124"/>
      <c r="CB10" s="124"/>
      <c r="CC10" s="124"/>
      <c r="CD10" s="124"/>
      <c r="CE10" s="124"/>
      <c r="CF10" s="737">
        <f t="shared" si="3"/>
        <v>0</v>
      </c>
      <c r="CG10" s="1135"/>
      <c r="CH10" s="1135"/>
      <c r="CI10" s="1135"/>
      <c r="CJ10" s="1135"/>
      <c r="CK10" s="1135"/>
      <c r="CL10" s="1268"/>
      <c r="CM10" s="1268"/>
      <c r="CN10" s="737"/>
      <c r="CO10" s="279"/>
      <c r="CP10" s="279"/>
      <c r="CQ10" s="279"/>
      <c r="CR10" s="279"/>
      <c r="CS10" s="439"/>
      <c r="CT10" s="439"/>
      <c r="CU10" s="439"/>
      <c r="CV10" s="439"/>
      <c r="CW10" s="439"/>
      <c r="CX10" s="439"/>
      <c r="CY10" s="439"/>
      <c r="CZ10" s="439"/>
      <c r="DA10" s="439"/>
      <c r="DB10" s="279"/>
      <c r="DC10" s="737">
        <f>SUM(CO10:DB10)</f>
        <v>0</v>
      </c>
      <c r="DD10" s="436"/>
      <c r="DE10" s="436"/>
      <c r="DF10" s="436"/>
      <c r="DG10" s="436"/>
      <c r="DH10" s="436"/>
      <c r="DI10" s="436"/>
      <c r="DJ10" s="436"/>
      <c r="DK10" s="436"/>
      <c r="DL10" s="436"/>
      <c r="DM10" s="436"/>
      <c r="DN10" s="436"/>
      <c r="DO10" s="436"/>
      <c r="DP10" s="436"/>
      <c r="DQ10" s="436"/>
      <c r="DR10" s="436"/>
      <c r="DS10" s="1270"/>
      <c r="DT10" s="1271"/>
      <c r="DU10" s="1271"/>
      <c r="DV10" s="1271"/>
      <c r="DW10" s="1271"/>
      <c r="DX10" s="1271"/>
      <c r="DY10" s="1271"/>
      <c r="DZ10" s="1271"/>
      <c r="EA10" s="1271"/>
      <c r="EB10" s="1271"/>
      <c r="EC10" s="1271"/>
      <c r="ED10" s="1271"/>
      <c r="EE10" s="1271"/>
      <c r="EF10" s="1271"/>
      <c r="EG10" s="1271"/>
      <c r="EH10" s="1271"/>
      <c r="EI10" s="1270"/>
      <c r="EJ10" s="1272"/>
      <c r="EK10" s="124"/>
      <c r="EL10" s="1267"/>
      <c r="EM10" s="1272"/>
      <c r="EN10" s="1272"/>
      <c r="EO10" s="124"/>
      <c r="EP10" s="124"/>
      <c r="EQ10" s="124"/>
      <c r="ER10" s="124"/>
      <c r="ES10" s="124"/>
      <c r="ET10" s="124"/>
      <c r="EU10" s="1269"/>
      <c r="EV10" s="1267"/>
      <c r="EW10" s="124"/>
      <c r="EX10" s="1272"/>
      <c r="EY10" s="1272"/>
      <c r="EZ10" s="1266">
        <f t="shared" si="4"/>
        <v>0</v>
      </c>
      <c r="FA10" s="124"/>
      <c r="FB10" s="124"/>
      <c r="FC10" s="124"/>
      <c r="FD10" s="124"/>
      <c r="FE10" s="124"/>
      <c r="FF10" s="124"/>
      <c r="FG10" s="1267"/>
      <c r="FH10" s="124"/>
      <c r="FI10" s="1267"/>
      <c r="FJ10" s="124"/>
      <c r="FK10" s="1267"/>
      <c r="FL10" s="1267"/>
      <c r="FM10" s="124"/>
      <c r="FN10" s="124"/>
      <c r="FO10" s="1273"/>
      <c r="FP10" s="124"/>
      <c r="FQ10" s="1266">
        <f t="shared" si="5"/>
        <v>0</v>
      </c>
      <c r="FR10" s="98">
        <f t="shared" si="7"/>
        <v>0</v>
      </c>
      <c r="FS10" s="1041"/>
    </row>
    <row r="11" spans="1:176" ht="21" customHeight="1" x14ac:dyDescent="0.4">
      <c r="A11" s="51" t="s">
        <v>354</v>
      </c>
      <c r="B11" s="51">
        <v>345</v>
      </c>
      <c r="C11" s="51" t="s">
        <v>751</v>
      </c>
      <c r="D11" s="1065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1274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1274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1014">
        <f t="shared" si="6"/>
        <v>0</v>
      </c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737"/>
      <c r="BO11" s="580"/>
      <c r="BP11" s="1267"/>
      <c r="BQ11" s="124"/>
      <c r="BR11" s="124"/>
      <c r="BS11" s="124"/>
      <c r="BT11" s="124"/>
      <c r="BU11" s="1267"/>
      <c r="BV11" s="124"/>
      <c r="BW11" s="124"/>
      <c r="BX11" s="124"/>
      <c r="BY11" s="1267"/>
      <c r="BZ11" s="124"/>
      <c r="CA11" s="124"/>
      <c r="CB11" s="124"/>
      <c r="CC11" s="124"/>
      <c r="CD11" s="124"/>
      <c r="CE11" s="124"/>
      <c r="CF11" s="737"/>
      <c r="CG11" s="1268"/>
      <c r="CH11" s="1268"/>
      <c r="CI11" s="1268"/>
      <c r="CJ11" s="1268"/>
      <c r="CK11" s="1268"/>
      <c r="CL11" s="1268"/>
      <c r="CM11" s="1268"/>
      <c r="CN11" s="737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737"/>
      <c r="DD11" s="435"/>
      <c r="DE11" s="435"/>
      <c r="DF11" s="435"/>
      <c r="DG11" s="435"/>
      <c r="DH11" s="435"/>
      <c r="DI11" s="435"/>
      <c r="DJ11" s="435"/>
      <c r="DK11" s="435"/>
      <c r="DL11" s="435"/>
      <c r="DM11" s="435"/>
      <c r="DN11" s="435"/>
      <c r="DO11" s="435"/>
      <c r="DP11" s="435"/>
      <c r="DQ11" s="435"/>
      <c r="DR11" s="435"/>
      <c r="DS11" s="760"/>
      <c r="DT11" s="434"/>
      <c r="DU11" s="434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4"/>
      <c r="EG11" s="434"/>
      <c r="EH11" s="434"/>
      <c r="EI11" s="760"/>
      <c r="EJ11" s="124"/>
      <c r="EK11" s="124"/>
      <c r="EL11" s="1267"/>
      <c r="EM11" s="124"/>
      <c r="EN11" s="124"/>
      <c r="EO11" s="124"/>
      <c r="EP11" s="124"/>
      <c r="EQ11" s="124"/>
      <c r="ER11" s="124">
        <v>1</v>
      </c>
      <c r="ES11" s="124">
        <v>2</v>
      </c>
      <c r="ET11" s="124"/>
      <c r="EU11" s="1269"/>
      <c r="EV11" s="1267"/>
      <c r="EW11" s="124"/>
      <c r="EX11" s="124"/>
      <c r="EY11" s="124"/>
      <c r="EZ11" s="1266">
        <f>SUM(EJ11:EY11)</f>
        <v>3</v>
      </c>
      <c r="FA11" s="124"/>
      <c r="FB11" s="124"/>
      <c r="FC11" s="124"/>
      <c r="FD11" s="124"/>
      <c r="FE11" s="124"/>
      <c r="FF11" s="124"/>
      <c r="FG11" s="1267"/>
      <c r="FH11" s="124"/>
      <c r="FI11" s="124">
        <v>2</v>
      </c>
      <c r="FJ11" s="124">
        <v>2</v>
      </c>
      <c r="FK11" s="124"/>
      <c r="FL11" s="124"/>
      <c r="FM11" s="124"/>
      <c r="FN11" s="124"/>
      <c r="FO11" s="1267"/>
      <c r="FP11" s="124"/>
      <c r="FQ11" s="1266">
        <f>SUM(FA11:FP11)</f>
        <v>4</v>
      </c>
      <c r="FR11" s="98">
        <f t="shared" si="7"/>
        <v>7</v>
      </c>
      <c r="FS11" s="1041"/>
      <c r="FT11" s="50" t="s">
        <v>624</v>
      </c>
    </row>
    <row r="12" spans="1:176" ht="21" customHeight="1" x14ac:dyDescent="0.4">
      <c r="A12" s="51" t="s">
        <v>476</v>
      </c>
      <c r="B12" s="310">
        <v>356</v>
      </c>
      <c r="C12" s="91" t="s">
        <v>477</v>
      </c>
      <c r="D12" s="1065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645">
        <f>SUM(D12:R12)</f>
        <v>0</v>
      </c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645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1014">
        <f t="shared" si="6"/>
        <v>0</v>
      </c>
      <c r="AW12" s="124"/>
      <c r="AX12" s="124">
        <v>2</v>
      </c>
      <c r="AY12" s="124"/>
      <c r="AZ12" s="124"/>
      <c r="BA12" s="124"/>
      <c r="BB12" s="124">
        <v>4</v>
      </c>
      <c r="BC12" s="124">
        <v>2</v>
      </c>
      <c r="BD12" s="124">
        <v>1</v>
      </c>
      <c r="BE12" s="124"/>
      <c r="BF12" s="124"/>
      <c r="BG12" s="124"/>
      <c r="BH12" s="124">
        <v>6.5</v>
      </c>
      <c r="BI12" s="124"/>
      <c r="BJ12" s="124"/>
      <c r="BK12" s="124"/>
      <c r="BL12" s="124"/>
      <c r="BM12" s="124"/>
      <c r="BN12" s="737">
        <f>SUM(AW12:BK12)</f>
        <v>15.5</v>
      </c>
      <c r="BO12" s="580"/>
      <c r="BP12" s="1267">
        <v>2</v>
      </c>
      <c r="BQ12" s="124"/>
      <c r="BR12" s="124"/>
      <c r="BS12" s="124"/>
      <c r="BT12" s="124">
        <v>3</v>
      </c>
      <c r="BU12" s="1267">
        <v>2</v>
      </c>
      <c r="BV12" s="124">
        <v>1</v>
      </c>
      <c r="BW12" s="124"/>
      <c r="BX12" s="124"/>
      <c r="BY12" s="1267"/>
      <c r="BZ12" s="124">
        <v>6.5</v>
      </c>
      <c r="CA12" s="124"/>
      <c r="CB12" s="124"/>
      <c r="CC12" s="124"/>
      <c r="CD12" s="124"/>
      <c r="CE12" s="124"/>
      <c r="CF12" s="737">
        <f>SUM(BO12:CC12)</f>
        <v>14.5</v>
      </c>
      <c r="CG12" s="1268"/>
      <c r="CH12" s="1268"/>
      <c r="CI12" s="1268"/>
      <c r="CJ12" s="1268"/>
      <c r="CK12" s="1268"/>
      <c r="CL12" s="1268"/>
      <c r="CM12" s="1268"/>
      <c r="CN12" s="737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737"/>
      <c r="DD12" s="435"/>
      <c r="DE12" s="435"/>
      <c r="DF12" s="435"/>
      <c r="DG12" s="435"/>
      <c r="DH12" s="435"/>
      <c r="DI12" s="435"/>
      <c r="DJ12" s="435"/>
      <c r="DK12" s="435"/>
      <c r="DL12" s="435"/>
      <c r="DM12" s="435"/>
      <c r="DN12" s="435"/>
      <c r="DO12" s="435"/>
      <c r="DP12" s="435"/>
      <c r="DQ12" s="435"/>
      <c r="DR12" s="435"/>
      <c r="DS12" s="760"/>
      <c r="DT12" s="434"/>
      <c r="DU12" s="434"/>
      <c r="DV12" s="434"/>
      <c r="DW12" s="434"/>
      <c r="DX12" s="434"/>
      <c r="DY12" s="434"/>
      <c r="DZ12" s="434"/>
      <c r="EA12" s="434"/>
      <c r="EB12" s="434"/>
      <c r="EC12" s="434"/>
      <c r="ED12" s="434"/>
      <c r="EE12" s="434"/>
      <c r="EF12" s="434"/>
      <c r="EG12" s="434"/>
      <c r="EH12" s="434"/>
      <c r="EI12" s="760"/>
      <c r="EJ12" s="124"/>
      <c r="EK12" s="124"/>
      <c r="EL12" s="1267"/>
      <c r="EM12" s="124"/>
      <c r="EN12" s="124"/>
      <c r="EO12" s="124"/>
      <c r="EP12" s="124"/>
      <c r="EQ12" s="124"/>
      <c r="ER12" s="124"/>
      <c r="ES12" s="124"/>
      <c r="ET12" s="124"/>
      <c r="EU12" s="1269"/>
      <c r="EV12" s="1267"/>
      <c r="EW12" s="124"/>
      <c r="EX12" s="124"/>
      <c r="EY12" s="124"/>
      <c r="EZ12" s="1266">
        <f>SUM(EJ12:EY12)</f>
        <v>0</v>
      </c>
      <c r="FA12" s="124"/>
      <c r="FB12" s="124"/>
      <c r="FC12" s="124"/>
      <c r="FD12" s="124"/>
      <c r="FE12" s="124"/>
      <c r="FF12" s="124"/>
      <c r="FG12" s="1267"/>
      <c r="FH12" s="124"/>
      <c r="FI12" s="124"/>
      <c r="FJ12" s="124"/>
      <c r="FK12" s="124"/>
      <c r="FL12" s="124"/>
      <c r="FM12" s="124"/>
      <c r="FN12" s="124"/>
      <c r="FO12" s="1267"/>
      <c r="FP12" s="124"/>
      <c r="FQ12" s="1275">
        <f>SUM(FA12:FP12)</f>
        <v>0</v>
      </c>
      <c r="FR12" s="98">
        <f t="shared" si="7"/>
        <v>30</v>
      </c>
      <c r="FS12" s="1041">
        <v>4</v>
      </c>
    </row>
    <row r="13" spans="1:176" ht="21" customHeight="1" x14ac:dyDescent="0.4">
      <c r="A13" s="187" t="s">
        <v>411</v>
      </c>
      <c r="B13" s="925">
        <v>350</v>
      </c>
      <c r="C13" s="91" t="s">
        <v>158</v>
      </c>
      <c r="D13" s="1065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645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645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1014">
        <f t="shared" si="6"/>
        <v>0</v>
      </c>
      <c r="AW13" s="124"/>
      <c r="AX13" s="124">
        <v>3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737">
        <f>SUM(AW13:BK13)</f>
        <v>3</v>
      </c>
      <c r="BO13" s="580"/>
      <c r="BP13" s="124">
        <v>3</v>
      </c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737">
        <f>SUM(BO13:CC13)</f>
        <v>3</v>
      </c>
      <c r="CG13" s="1268"/>
      <c r="CH13" s="1268"/>
      <c r="CI13" s="1268"/>
      <c r="CJ13" s="1268"/>
      <c r="CK13" s="1268"/>
      <c r="CL13" s="1268"/>
      <c r="CM13" s="1268"/>
      <c r="CN13" s="737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737"/>
      <c r="DD13" s="435"/>
      <c r="DE13" s="435"/>
      <c r="DF13" s="435"/>
      <c r="DG13" s="435"/>
      <c r="DH13" s="435"/>
      <c r="DI13" s="435"/>
      <c r="DJ13" s="435"/>
      <c r="DK13" s="435"/>
      <c r="DL13" s="435"/>
      <c r="DM13" s="435"/>
      <c r="DN13" s="435"/>
      <c r="DO13" s="435"/>
      <c r="DP13" s="435"/>
      <c r="DQ13" s="435"/>
      <c r="DR13" s="435"/>
      <c r="DS13" s="760"/>
      <c r="DT13" s="434"/>
      <c r="DU13" s="434"/>
      <c r="DV13" s="434"/>
      <c r="DW13" s="434"/>
      <c r="DX13" s="434"/>
      <c r="DY13" s="434"/>
      <c r="DZ13" s="960"/>
      <c r="EA13" s="960"/>
      <c r="EB13" s="960"/>
      <c r="EC13" s="960"/>
      <c r="ED13" s="960"/>
      <c r="EE13" s="960"/>
      <c r="EF13" s="960"/>
      <c r="EG13" s="960"/>
      <c r="EH13" s="960"/>
      <c r="EI13" s="760"/>
      <c r="EJ13" s="124"/>
      <c r="EK13" s="124">
        <v>1</v>
      </c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66">
        <f>SUM(EJ13:EY13)</f>
        <v>1</v>
      </c>
      <c r="FA13" s="124"/>
      <c r="FB13" s="124">
        <v>1</v>
      </c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66">
        <f>SUM(FA13:FP13)</f>
        <v>1</v>
      </c>
      <c r="FR13" s="98">
        <f t="shared" si="7"/>
        <v>8</v>
      </c>
      <c r="FS13" s="1041"/>
    </row>
    <row r="14" spans="1:176" ht="21" customHeight="1" x14ac:dyDescent="0.4">
      <c r="A14" s="51" t="s">
        <v>245</v>
      </c>
      <c r="B14" s="102">
        <v>290</v>
      </c>
      <c r="C14" s="51" t="s">
        <v>40</v>
      </c>
      <c r="D14" s="1065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645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645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1014">
        <f t="shared" si="6"/>
        <v>0</v>
      </c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737">
        <f>SUM(AW14:BK14)</f>
        <v>0</v>
      </c>
      <c r="BO14" s="580"/>
      <c r="BP14" s="580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737">
        <f>SUM(BO14:CC14)</f>
        <v>0</v>
      </c>
      <c r="CG14" s="1268"/>
      <c r="CH14" s="1268"/>
      <c r="CI14" s="1268"/>
      <c r="CJ14" s="1268"/>
      <c r="CK14" s="1268"/>
      <c r="CL14" s="1268"/>
      <c r="CM14" s="1268"/>
      <c r="CN14" s="737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737"/>
      <c r="DD14" s="435"/>
      <c r="DE14" s="435"/>
      <c r="DF14" s="435"/>
      <c r="DG14" s="435"/>
      <c r="DH14" s="435"/>
      <c r="DI14" s="435"/>
      <c r="DJ14" s="435"/>
      <c r="DK14" s="435"/>
      <c r="DL14" s="435"/>
      <c r="DM14" s="435"/>
      <c r="DN14" s="435"/>
      <c r="DO14" s="435"/>
      <c r="DP14" s="435"/>
      <c r="DQ14" s="435"/>
      <c r="DR14" s="435"/>
      <c r="DS14" s="760"/>
      <c r="DT14" s="434"/>
      <c r="DU14" s="434"/>
      <c r="DV14" s="434"/>
      <c r="DW14" s="434"/>
      <c r="DX14" s="434"/>
      <c r="DY14" s="434"/>
      <c r="DZ14" s="960"/>
      <c r="EA14" s="960"/>
      <c r="EB14" s="960"/>
      <c r="EC14" s="960"/>
      <c r="ED14" s="960"/>
      <c r="EE14" s="960"/>
      <c r="EF14" s="960"/>
      <c r="EG14" s="960"/>
      <c r="EH14" s="960"/>
      <c r="EI14" s="760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>
        <v>6</v>
      </c>
      <c r="EW14" s="124"/>
      <c r="EX14" s="124"/>
      <c r="EY14" s="124"/>
      <c r="EZ14" s="1266">
        <f>SUM(EJ14:EY14)</f>
        <v>6</v>
      </c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>
        <v>6</v>
      </c>
      <c r="FN14" s="124"/>
      <c r="FO14" s="124"/>
      <c r="FP14" s="124"/>
      <c r="FQ14" s="1266"/>
      <c r="FR14" s="98">
        <f t="shared" si="7"/>
        <v>6</v>
      </c>
      <c r="FS14" s="1041"/>
      <c r="FT14" s="50" t="s">
        <v>624</v>
      </c>
    </row>
    <row r="15" spans="1:176" ht="21" customHeight="1" x14ac:dyDescent="0.4">
      <c r="A15" s="51" t="s">
        <v>524</v>
      </c>
      <c r="B15" s="211">
        <v>369</v>
      </c>
      <c r="C15" s="91" t="s">
        <v>474</v>
      </c>
      <c r="D15" s="1065"/>
      <c r="E15" s="432"/>
      <c r="F15" s="432"/>
      <c r="G15" s="432"/>
      <c r="H15" s="432"/>
      <c r="I15" s="432">
        <v>2</v>
      </c>
      <c r="J15" s="432"/>
      <c r="K15" s="432"/>
      <c r="L15" s="432"/>
      <c r="M15" s="432"/>
      <c r="N15" s="432"/>
      <c r="O15" s="432"/>
      <c r="P15" s="432"/>
      <c r="Q15" s="432"/>
      <c r="R15" s="432"/>
      <c r="S15" s="645">
        <f>SUM(D15:R15)</f>
        <v>2</v>
      </c>
      <c r="T15" s="432"/>
      <c r="U15" s="432"/>
      <c r="V15" s="432"/>
      <c r="W15" s="432"/>
      <c r="X15" s="432"/>
      <c r="Y15" s="432">
        <v>2</v>
      </c>
      <c r="Z15" s="432"/>
      <c r="AA15" s="432"/>
      <c r="AB15" s="432"/>
      <c r="AC15" s="432"/>
      <c r="AD15" s="432"/>
      <c r="AE15" s="432"/>
      <c r="AF15" s="432"/>
      <c r="AG15" s="432"/>
      <c r="AH15" s="432"/>
      <c r="AI15" s="645">
        <f>SUM(T15:AH15)</f>
        <v>2</v>
      </c>
      <c r="AJ15" s="438"/>
      <c r="AK15" s="438"/>
      <c r="AL15" s="438">
        <v>7</v>
      </c>
      <c r="AM15" s="438"/>
      <c r="AN15" s="438"/>
      <c r="AO15" s="438"/>
      <c r="AP15" s="438"/>
      <c r="AQ15" s="438"/>
      <c r="AR15" s="438"/>
      <c r="AS15" s="438"/>
      <c r="AT15" s="438"/>
      <c r="AU15" s="438"/>
      <c r="AV15" s="1014">
        <f t="shared" si="6"/>
        <v>7</v>
      </c>
      <c r="AW15" s="124"/>
      <c r="AX15" s="124"/>
      <c r="AY15" s="124"/>
      <c r="AZ15" s="124"/>
      <c r="BA15" s="124"/>
      <c r="BB15" s="124"/>
      <c r="BC15" s="124"/>
      <c r="BD15" s="124"/>
      <c r="BE15" s="124">
        <v>6</v>
      </c>
      <c r="BF15" s="124"/>
      <c r="BG15" s="124"/>
      <c r="BH15" s="124"/>
      <c r="BI15" s="124"/>
      <c r="BJ15" s="124"/>
      <c r="BK15" s="124"/>
      <c r="BL15" s="124"/>
      <c r="BM15" s="124"/>
      <c r="BN15" s="737">
        <f>SUM(AW15:BM15)</f>
        <v>6</v>
      </c>
      <c r="BO15" s="580"/>
      <c r="BP15" s="580"/>
      <c r="BQ15" s="124"/>
      <c r="BR15" s="124"/>
      <c r="BS15" s="124"/>
      <c r="BT15" s="124"/>
      <c r="BU15" s="124"/>
      <c r="BV15" s="124"/>
      <c r="BW15" s="124">
        <v>7</v>
      </c>
      <c r="BX15" s="124"/>
      <c r="BY15" s="124"/>
      <c r="BZ15" s="124"/>
      <c r="CA15" s="124"/>
      <c r="CB15" s="124"/>
      <c r="CC15" s="124"/>
      <c r="CD15" s="124"/>
      <c r="CE15" s="124"/>
      <c r="CF15" s="737">
        <f>SUM(BO15:CE15)</f>
        <v>7</v>
      </c>
      <c r="CG15" s="1268"/>
      <c r="CH15" s="1268"/>
      <c r="CI15" s="1268"/>
      <c r="CJ15" s="1268"/>
      <c r="CK15" s="1268"/>
      <c r="CL15" s="1268"/>
      <c r="CM15" s="1268"/>
      <c r="CN15" s="737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737">
        <f>SUM(CO15:DB15)</f>
        <v>0</v>
      </c>
      <c r="DD15" s="435"/>
      <c r="DE15" s="435"/>
      <c r="DF15" s="435"/>
      <c r="DG15" s="435"/>
      <c r="DH15" s="435"/>
      <c r="DI15" s="435"/>
      <c r="DJ15" s="435"/>
      <c r="DK15" s="435"/>
      <c r="DL15" s="435"/>
      <c r="DM15" s="435"/>
      <c r="DN15" s="435"/>
      <c r="DO15" s="435">
        <v>2</v>
      </c>
      <c r="DP15" s="435"/>
      <c r="DQ15" s="435"/>
      <c r="DR15" s="435"/>
      <c r="DS15" s="760">
        <f>SUM(DD15:DR15)</f>
        <v>2</v>
      </c>
      <c r="DT15" s="434"/>
      <c r="DU15" s="434"/>
      <c r="DV15" s="434"/>
      <c r="DW15" s="434"/>
      <c r="DX15" s="434"/>
      <c r="DY15" s="434"/>
      <c r="DZ15" s="960"/>
      <c r="EA15" s="960"/>
      <c r="EB15" s="960"/>
      <c r="EC15" s="960"/>
      <c r="ED15" s="960"/>
      <c r="EE15" s="434">
        <v>2</v>
      </c>
      <c r="EF15" s="960"/>
      <c r="EG15" s="960"/>
      <c r="EH15" s="960"/>
      <c r="EI15" s="760">
        <f>SUM(DT15:EH15)</f>
        <v>2</v>
      </c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66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66"/>
      <c r="FR15" s="98">
        <f t="shared" si="7"/>
        <v>28</v>
      </c>
      <c r="FS15" s="1041">
        <v>5</v>
      </c>
    </row>
    <row r="16" spans="1:176" ht="21" customHeight="1" x14ac:dyDescent="0.4">
      <c r="A16" s="44" t="s">
        <v>592</v>
      </c>
      <c r="B16" s="136">
        <v>366</v>
      </c>
      <c r="C16" s="135" t="s">
        <v>593</v>
      </c>
      <c r="D16" s="1065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645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645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1014">
        <f t="shared" si="6"/>
        <v>0</v>
      </c>
      <c r="AW16" s="124"/>
      <c r="AX16" s="124"/>
      <c r="AY16" s="124"/>
      <c r="AZ16" s="124"/>
      <c r="BA16" s="124"/>
      <c r="BB16" s="124">
        <v>2</v>
      </c>
      <c r="BC16" s="124">
        <v>4</v>
      </c>
      <c r="BD16" s="124"/>
      <c r="BE16" s="124"/>
      <c r="BF16" s="124"/>
      <c r="BG16" s="124"/>
      <c r="BH16" s="124">
        <v>6.5</v>
      </c>
      <c r="BI16" s="124"/>
      <c r="BJ16" s="124"/>
      <c r="BK16" s="124"/>
      <c r="BL16" s="124"/>
      <c r="BM16" s="124"/>
      <c r="BN16" s="737">
        <f>SUM(AW16:BM16)</f>
        <v>12.5</v>
      </c>
      <c r="BO16" s="580"/>
      <c r="BP16" s="580"/>
      <c r="BQ16" s="124"/>
      <c r="BR16" s="124"/>
      <c r="BS16" s="124"/>
      <c r="BT16" s="124">
        <v>2</v>
      </c>
      <c r="BU16" s="124">
        <v>4</v>
      </c>
      <c r="BV16" s="124"/>
      <c r="BW16" s="124"/>
      <c r="BX16" s="124"/>
      <c r="BY16" s="124"/>
      <c r="BZ16" s="124">
        <v>6.5</v>
      </c>
      <c r="CA16" s="124"/>
      <c r="CB16" s="124"/>
      <c r="CC16" s="124"/>
      <c r="CD16" s="124"/>
      <c r="CE16" s="124"/>
      <c r="CF16" s="737">
        <f>SUM(BO16:CE16)</f>
        <v>12.5</v>
      </c>
      <c r="CG16" s="1268"/>
      <c r="CH16" s="1268"/>
      <c r="CI16" s="1268"/>
      <c r="CJ16" s="1268"/>
      <c r="CK16" s="1268"/>
      <c r="CL16" s="1268"/>
      <c r="CM16" s="1268"/>
      <c r="CN16" s="737"/>
      <c r="CO16" s="279"/>
      <c r="CP16" s="279"/>
      <c r="CQ16" s="279">
        <v>1</v>
      </c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737">
        <f>SUM(CO16:DB16)</f>
        <v>1</v>
      </c>
      <c r="DD16" s="435"/>
      <c r="DE16" s="435"/>
      <c r="DF16" s="435"/>
      <c r="DG16" s="435"/>
      <c r="DH16" s="435"/>
      <c r="DI16" s="435"/>
      <c r="DJ16" s="435"/>
      <c r="DK16" s="435"/>
      <c r="DL16" s="435"/>
      <c r="DM16" s="435"/>
      <c r="DN16" s="435"/>
      <c r="DO16" s="435"/>
      <c r="DP16" s="435"/>
      <c r="DQ16" s="435"/>
      <c r="DR16" s="435"/>
      <c r="DS16" s="760">
        <f>SUM(DD16:DR16)</f>
        <v>0</v>
      </c>
      <c r="DT16" s="434"/>
      <c r="DU16" s="434"/>
      <c r="DV16" s="434"/>
      <c r="DW16" s="434"/>
      <c r="DX16" s="434"/>
      <c r="DY16" s="434"/>
      <c r="DZ16" s="960"/>
      <c r="EA16" s="960"/>
      <c r="EB16" s="960"/>
      <c r="EC16" s="960"/>
      <c r="ED16" s="960"/>
      <c r="EE16" s="960"/>
      <c r="EF16" s="960"/>
      <c r="EG16" s="960"/>
      <c r="EH16" s="960"/>
      <c r="EI16" s="760">
        <f>SUM(DT16:EH16)</f>
        <v>0</v>
      </c>
      <c r="EJ16" s="124"/>
      <c r="EK16" s="124"/>
      <c r="EL16" s="124"/>
      <c r="EM16" s="124"/>
      <c r="EN16" s="124"/>
      <c r="EO16" s="124">
        <v>2</v>
      </c>
      <c r="EP16" s="124"/>
      <c r="EQ16" s="124"/>
      <c r="ER16" s="124"/>
      <c r="ES16" s="124"/>
      <c r="ET16" s="124"/>
      <c r="EU16" s="124"/>
      <c r="EV16" s="124">
        <v>5</v>
      </c>
      <c r="EW16" s="124"/>
      <c r="EX16" s="124">
        <v>2</v>
      </c>
      <c r="EY16" s="124"/>
      <c r="EZ16" s="810">
        <f>SUM(EJ16:EY16)</f>
        <v>9</v>
      </c>
      <c r="FA16" s="124"/>
      <c r="FB16" s="124"/>
      <c r="FC16" s="124"/>
      <c r="FD16" s="124"/>
      <c r="FE16" s="124"/>
      <c r="FF16" s="124">
        <v>3</v>
      </c>
      <c r="FG16" s="124"/>
      <c r="FH16" s="124"/>
      <c r="FI16" s="124"/>
      <c r="FJ16" s="124"/>
      <c r="FK16" s="124"/>
      <c r="FL16" s="124"/>
      <c r="FM16" s="124">
        <v>5</v>
      </c>
      <c r="FN16" s="124"/>
      <c r="FO16" s="124">
        <v>2</v>
      </c>
      <c r="FP16" s="124"/>
      <c r="FQ16" s="810">
        <f>SUM(FA16:FP16)</f>
        <v>10</v>
      </c>
      <c r="FR16" s="98">
        <f t="shared" si="7"/>
        <v>45</v>
      </c>
      <c r="FS16" s="1041">
        <v>3</v>
      </c>
    </row>
    <row r="17" spans="1:176" ht="21" customHeight="1" x14ac:dyDescent="0.4">
      <c r="A17" s="44" t="s">
        <v>482</v>
      </c>
      <c r="B17" s="136">
        <v>360</v>
      </c>
      <c r="C17" s="135" t="s">
        <v>158</v>
      </c>
      <c r="D17" s="1065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645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645"/>
      <c r="AJ17" s="438"/>
      <c r="AK17" s="438"/>
      <c r="AL17" s="438">
        <v>4</v>
      </c>
      <c r="AM17" s="438"/>
      <c r="AN17" s="438"/>
      <c r="AO17" s="438"/>
      <c r="AP17" s="438"/>
      <c r="AQ17" s="438"/>
      <c r="AR17" s="438"/>
      <c r="AS17" s="438"/>
      <c r="AT17" s="438"/>
      <c r="AU17" s="438"/>
      <c r="AV17" s="1014">
        <f t="shared" si="6"/>
        <v>4</v>
      </c>
      <c r="AW17" s="124"/>
      <c r="AX17" s="124"/>
      <c r="AY17" s="124"/>
      <c r="AZ17" s="124"/>
      <c r="BA17" s="124"/>
      <c r="BB17" s="124"/>
      <c r="BC17" s="124"/>
      <c r="BD17" s="124"/>
      <c r="BE17" s="124">
        <v>5</v>
      </c>
      <c r="BF17" s="124"/>
      <c r="BG17" s="124"/>
      <c r="BH17" s="124"/>
      <c r="BI17" s="124"/>
      <c r="BJ17" s="124"/>
      <c r="BK17" s="124"/>
      <c r="BL17" s="124"/>
      <c r="BM17" s="124"/>
      <c r="BN17" s="737">
        <f>SUM(AW17:BM17)</f>
        <v>5</v>
      </c>
      <c r="BO17" s="580"/>
      <c r="BP17" s="580"/>
      <c r="BQ17" s="124"/>
      <c r="BR17" s="124"/>
      <c r="BS17" s="124"/>
      <c r="BT17" s="124"/>
      <c r="BU17" s="124"/>
      <c r="BV17" s="124"/>
      <c r="BW17" s="124">
        <v>4</v>
      </c>
      <c r="BX17" s="124"/>
      <c r="BY17" s="124"/>
      <c r="BZ17" s="124"/>
      <c r="CA17" s="124"/>
      <c r="CB17" s="124"/>
      <c r="CC17" s="124"/>
      <c r="CD17" s="124"/>
      <c r="CE17" s="124"/>
      <c r="CF17" s="737">
        <f>SUM(BO17:CE17)</f>
        <v>4</v>
      </c>
      <c r="CG17" s="1268"/>
      <c r="CH17" s="1268"/>
      <c r="CI17" s="1268"/>
      <c r="CJ17" s="1268"/>
      <c r="CK17" s="1268"/>
      <c r="CL17" s="1268"/>
      <c r="CM17" s="1268"/>
      <c r="CN17" s="737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737"/>
      <c r="DD17" s="435"/>
      <c r="DE17" s="435"/>
      <c r="DF17" s="435"/>
      <c r="DG17" s="435"/>
      <c r="DH17" s="435"/>
      <c r="DI17" s="435"/>
      <c r="DJ17" s="435"/>
      <c r="DK17" s="435"/>
      <c r="DL17" s="435"/>
      <c r="DM17" s="435"/>
      <c r="DN17" s="435"/>
      <c r="DO17" s="435"/>
      <c r="DP17" s="435"/>
      <c r="DQ17" s="435"/>
      <c r="DR17" s="435"/>
      <c r="DS17" s="760"/>
      <c r="DT17" s="434"/>
      <c r="DU17" s="434"/>
      <c r="DV17" s="434"/>
      <c r="DW17" s="434"/>
      <c r="DX17" s="434"/>
      <c r="DY17" s="434"/>
      <c r="DZ17" s="960"/>
      <c r="EA17" s="960"/>
      <c r="EB17" s="960"/>
      <c r="EC17" s="960"/>
      <c r="ED17" s="960"/>
      <c r="EE17" s="960"/>
      <c r="EF17" s="960"/>
      <c r="EG17" s="960"/>
      <c r="EH17" s="960"/>
      <c r="EI17" s="760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>
        <v>2</v>
      </c>
      <c r="EZ17" s="810">
        <f>SUM(EJ17:EY17)</f>
        <v>2</v>
      </c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>
        <v>3</v>
      </c>
      <c r="FQ17" s="810">
        <f>SUM(FA17:FP17)</f>
        <v>3</v>
      </c>
      <c r="FR17" s="98">
        <f t="shared" si="7"/>
        <v>18</v>
      </c>
      <c r="FS17" s="1041"/>
    </row>
    <row r="18" spans="1:176" ht="21" customHeight="1" x14ac:dyDescent="0.4">
      <c r="A18" s="51" t="s">
        <v>280</v>
      </c>
      <c r="B18" s="102">
        <v>325</v>
      </c>
      <c r="C18" s="51" t="s">
        <v>40</v>
      </c>
      <c r="D18" s="1276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1277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1277"/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8"/>
      <c r="AV18" s="1014">
        <f t="shared" si="6"/>
        <v>0</v>
      </c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737"/>
      <c r="BO18" s="580"/>
      <c r="BP18" s="580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737"/>
      <c r="CG18" s="1268"/>
      <c r="CH18" s="1268"/>
      <c r="CI18" s="1268"/>
      <c r="CJ18" s="1268"/>
      <c r="CK18" s="1268"/>
      <c r="CL18" s="1268"/>
      <c r="CM18" s="1268"/>
      <c r="CN18" s="737"/>
      <c r="CO18" s="439"/>
      <c r="CP18" s="439"/>
      <c r="CQ18" s="439"/>
      <c r="CR18" s="439"/>
      <c r="CS18" s="439"/>
      <c r="CT18" s="439"/>
      <c r="CU18" s="439"/>
      <c r="CV18" s="439"/>
      <c r="CW18" s="439"/>
      <c r="CX18" s="439"/>
      <c r="CY18" s="439"/>
      <c r="CZ18" s="439"/>
      <c r="DA18" s="439"/>
      <c r="DB18" s="439"/>
      <c r="DC18" s="1278"/>
      <c r="DD18" s="436"/>
      <c r="DE18" s="436"/>
      <c r="DF18" s="436"/>
      <c r="DG18" s="436"/>
      <c r="DH18" s="436"/>
      <c r="DI18" s="436"/>
      <c r="DJ18" s="436"/>
      <c r="DK18" s="436"/>
      <c r="DL18" s="436"/>
      <c r="DM18" s="436"/>
      <c r="DN18" s="436"/>
      <c r="DO18" s="436"/>
      <c r="DP18" s="436"/>
      <c r="DQ18" s="436"/>
      <c r="DR18" s="436"/>
      <c r="DS18" s="1270"/>
      <c r="DT18" s="1271"/>
      <c r="DU18" s="1271"/>
      <c r="DV18" s="1271"/>
      <c r="DW18" s="1271"/>
      <c r="DX18" s="1271"/>
      <c r="DY18" s="1271"/>
      <c r="DZ18" s="1279"/>
      <c r="EA18" s="1279"/>
      <c r="EB18" s="1279"/>
      <c r="EC18" s="1279"/>
      <c r="ED18" s="1279"/>
      <c r="EE18" s="1279"/>
      <c r="EF18" s="1279"/>
      <c r="EG18" s="1279"/>
      <c r="EH18" s="1279"/>
      <c r="EI18" s="1270"/>
      <c r="EJ18" s="1272"/>
      <c r="EK18" s="124"/>
      <c r="EL18" s="1272"/>
      <c r="EM18" s="1272"/>
      <c r="EN18" s="1272"/>
      <c r="EO18" s="1272"/>
      <c r="EP18" s="1272"/>
      <c r="EQ18" s="1272"/>
      <c r="ER18" s="1272"/>
      <c r="ES18" s="1272"/>
      <c r="ET18" s="1272"/>
      <c r="EU18" s="1272"/>
      <c r="EV18" s="1272"/>
      <c r="EW18" s="1272"/>
      <c r="EX18" s="1272"/>
      <c r="EY18" s="1272"/>
      <c r="EZ18" s="1280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81"/>
      <c r="FR18" s="98">
        <f t="shared" si="7"/>
        <v>0</v>
      </c>
      <c r="FS18" s="1041"/>
    </row>
    <row r="19" spans="1:176" ht="21" customHeight="1" x14ac:dyDescent="0.4">
      <c r="A19" s="51" t="s">
        <v>304</v>
      </c>
      <c r="B19" s="103">
        <v>336</v>
      </c>
      <c r="C19" s="56" t="s">
        <v>40</v>
      </c>
      <c r="D19" s="1276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1277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1277"/>
      <c r="AJ19" s="438">
        <v>0.5</v>
      </c>
      <c r="AK19" s="438">
        <v>6</v>
      </c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1014">
        <f t="shared" si="6"/>
        <v>6.5</v>
      </c>
      <c r="AW19" s="124"/>
      <c r="AX19" s="124"/>
      <c r="AY19" s="124"/>
      <c r="AZ19" s="124"/>
      <c r="BA19" s="124"/>
      <c r="BB19" s="124"/>
      <c r="BC19" s="124"/>
      <c r="BD19" s="124"/>
      <c r="BE19" s="124"/>
      <c r="BF19" s="124">
        <v>1</v>
      </c>
      <c r="BG19" s="124"/>
      <c r="BH19" s="124"/>
      <c r="BI19" s="124"/>
      <c r="BJ19" s="124"/>
      <c r="BK19" s="124"/>
      <c r="BL19" s="124"/>
      <c r="BM19" s="124"/>
      <c r="BN19" s="737">
        <f>SUM(AW19:BM19)</f>
        <v>1</v>
      </c>
      <c r="BO19" s="580"/>
      <c r="BP19" s="580"/>
      <c r="BQ19" s="124"/>
      <c r="BR19" s="124"/>
      <c r="BS19" s="124"/>
      <c r="BT19" s="124"/>
      <c r="BU19" s="124"/>
      <c r="BV19" s="124"/>
      <c r="BW19" s="124"/>
      <c r="BX19" s="124">
        <v>2</v>
      </c>
      <c r="BY19" s="124"/>
      <c r="BZ19" s="124"/>
      <c r="CA19" s="124"/>
      <c r="CB19" s="124"/>
      <c r="CC19" s="124"/>
      <c r="CD19" s="124"/>
      <c r="CE19" s="124"/>
      <c r="CF19" s="737">
        <f>SUM(BO19:CE19)</f>
        <v>2</v>
      </c>
      <c r="CG19" s="1268"/>
      <c r="CH19" s="1268"/>
      <c r="CI19" s="1268"/>
      <c r="CJ19" s="1268"/>
      <c r="CK19" s="1268"/>
      <c r="CL19" s="1268"/>
      <c r="CM19" s="1268"/>
      <c r="CN19" s="737"/>
      <c r="CO19" s="439"/>
      <c r="CP19" s="439"/>
      <c r="CQ19" s="439"/>
      <c r="CR19" s="439"/>
      <c r="CS19" s="439"/>
      <c r="CT19" s="439"/>
      <c r="CU19" s="439"/>
      <c r="CV19" s="439"/>
      <c r="CW19" s="439"/>
      <c r="CX19" s="439"/>
      <c r="CY19" s="439"/>
      <c r="CZ19" s="439"/>
      <c r="DA19" s="439"/>
      <c r="DB19" s="439"/>
      <c r="DC19" s="1278"/>
      <c r="DD19" s="436"/>
      <c r="DE19" s="436"/>
      <c r="DF19" s="436"/>
      <c r="DG19" s="436"/>
      <c r="DH19" s="436"/>
      <c r="DI19" s="436"/>
      <c r="DJ19" s="436"/>
      <c r="DK19" s="436"/>
      <c r="DL19" s="436"/>
      <c r="DM19" s="436"/>
      <c r="DN19" s="436"/>
      <c r="DO19" s="436"/>
      <c r="DP19" s="436"/>
      <c r="DQ19" s="436"/>
      <c r="DR19" s="436"/>
      <c r="DS19" s="1270"/>
      <c r="DT19" s="1271"/>
      <c r="DU19" s="1271"/>
      <c r="DV19" s="1271"/>
      <c r="DW19" s="1271"/>
      <c r="DX19" s="1271"/>
      <c r="DY19" s="1271"/>
      <c r="DZ19" s="1279"/>
      <c r="EA19" s="1279"/>
      <c r="EB19" s="1279"/>
      <c r="EC19" s="1279"/>
      <c r="ED19" s="1279"/>
      <c r="EE19" s="1279"/>
      <c r="EF19" s="1279"/>
      <c r="EG19" s="1279"/>
      <c r="EH19" s="1279"/>
      <c r="EI19" s="1270"/>
      <c r="EJ19" s="1272"/>
      <c r="EK19" s="124"/>
      <c r="EL19" s="1272"/>
      <c r="EM19" s="1272"/>
      <c r="EN19" s="1272"/>
      <c r="EO19" s="1272"/>
      <c r="EP19" s="1272"/>
      <c r="EQ19" s="1272"/>
      <c r="ER19" s="1272"/>
      <c r="ES19" s="1272"/>
      <c r="ET19" s="1272"/>
      <c r="EU19" s="1272"/>
      <c r="EV19" s="1272"/>
      <c r="EW19" s="1272"/>
      <c r="EX19" s="1272"/>
      <c r="EY19" s="1272"/>
      <c r="EZ19" s="810">
        <f>SUM(EJ19:EY19)</f>
        <v>0</v>
      </c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810">
        <f>SUM(FB19:FP19)</f>
        <v>0</v>
      </c>
      <c r="FR19" s="98">
        <f t="shared" si="7"/>
        <v>9.5</v>
      </c>
      <c r="FS19" s="1041">
        <v>9</v>
      </c>
    </row>
    <row r="20" spans="1:176" ht="21" customHeight="1" x14ac:dyDescent="0.4">
      <c r="A20" s="51" t="s">
        <v>310</v>
      </c>
      <c r="B20" s="211">
        <v>331</v>
      </c>
      <c r="C20" s="91" t="s">
        <v>306</v>
      </c>
      <c r="D20" s="1065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645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645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1014">
        <f t="shared" si="6"/>
        <v>0</v>
      </c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737"/>
      <c r="BO20" s="580"/>
      <c r="BP20" s="580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737"/>
      <c r="CG20" s="1268"/>
      <c r="CH20" s="1268"/>
      <c r="CI20" s="1268"/>
      <c r="CJ20" s="1268"/>
      <c r="CK20" s="1268"/>
      <c r="CL20" s="1268"/>
      <c r="CM20" s="1268"/>
      <c r="CN20" s="737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737"/>
      <c r="DD20" s="435"/>
      <c r="DE20" s="435"/>
      <c r="DF20" s="435"/>
      <c r="DG20" s="435"/>
      <c r="DH20" s="435"/>
      <c r="DI20" s="435"/>
      <c r="DJ20" s="435"/>
      <c r="DK20" s="435"/>
      <c r="DL20" s="435"/>
      <c r="DM20" s="435"/>
      <c r="DN20" s="435"/>
      <c r="DO20" s="435"/>
      <c r="DP20" s="435"/>
      <c r="DQ20" s="435"/>
      <c r="DR20" s="435"/>
      <c r="DS20" s="760"/>
      <c r="DT20" s="434"/>
      <c r="DU20" s="434"/>
      <c r="DV20" s="434"/>
      <c r="DW20" s="434"/>
      <c r="DX20" s="434"/>
      <c r="DY20" s="434"/>
      <c r="DZ20" s="960"/>
      <c r="EA20" s="960"/>
      <c r="EB20" s="960"/>
      <c r="EC20" s="960"/>
      <c r="ED20" s="960"/>
      <c r="EE20" s="960"/>
      <c r="EF20" s="960"/>
      <c r="EG20" s="960"/>
      <c r="EH20" s="960"/>
      <c r="EI20" s="760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82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83"/>
      <c r="FR20" s="98">
        <f t="shared" si="7"/>
        <v>0</v>
      </c>
      <c r="FS20" s="1041"/>
    </row>
    <row r="21" spans="1:176" ht="21" customHeight="1" x14ac:dyDescent="0.4">
      <c r="A21" s="51" t="s">
        <v>567</v>
      </c>
      <c r="B21" s="91">
        <v>333</v>
      </c>
      <c r="C21" s="91" t="s">
        <v>568</v>
      </c>
      <c r="D21" s="1065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1274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645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1014">
        <f t="shared" si="6"/>
        <v>0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737"/>
      <c r="BO21" s="580"/>
      <c r="BP21" s="124"/>
      <c r="BQ21" s="580"/>
      <c r="BR21" s="580"/>
      <c r="BS21" s="580"/>
      <c r="BT21" s="580"/>
      <c r="BU21" s="580"/>
      <c r="BV21" s="580"/>
      <c r="BW21" s="124"/>
      <c r="BX21" s="580"/>
      <c r="BY21" s="580"/>
      <c r="BZ21" s="580"/>
      <c r="CA21" s="580"/>
      <c r="CB21" s="580"/>
      <c r="CC21" s="580"/>
      <c r="CD21" s="580"/>
      <c r="CE21" s="580"/>
      <c r="CF21" s="737"/>
      <c r="CG21" s="1268"/>
      <c r="CH21" s="1268"/>
      <c r="CI21" s="1268"/>
      <c r="CJ21" s="1268"/>
      <c r="CK21" s="1268"/>
      <c r="CL21" s="1268"/>
      <c r="CM21" s="1268"/>
      <c r="CN21" s="737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737"/>
      <c r="DD21" s="435"/>
      <c r="DE21" s="435"/>
      <c r="DF21" s="435"/>
      <c r="DG21" s="435"/>
      <c r="DH21" s="435"/>
      <c r="DI21" s="435"/>
      <c r="DJ21" s="435"/>
      <c r="DK21" s="435"/>
      <c r="DL21" s="435"/>
      <c r="DM21" s="435"/>
      <c r="DN21" s="435"/>
      <c r="DO21" s="435"/>
      <c r="DP21" s="435"/>
      <c r="DQ21" s="435"/>
      <c r="DR21" s="435"/>
      <c r="DS21" s="760"/>
      <c r="DT21" s="434"/>
      <c r="DU21" s="434"/>
      <c r="DV21" s="434"/>
      <c r="DW21" s="434"/>
      <c r="DX21" s="434"/>
      <c r="DY21" s="434"/>
      <c r="DZ21" s="960"/>
      <c r="EA21" s="960"/>
      <c r="EB21" s="960"/>
      <c r="EC21" s="960"/>
      <c r="ED21" s="960"/>
      <c r="EE21" s="960"/>
      <c r="EF21" s="960"/>
      <c r="EG21" s="960"/>
      <c r="EH21" s="960"/>
      <c r="EI21" s="760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82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83"/>
      <c r="FR21" s="98">
        <f t="shared" si="7"/>
        <v>0</v>
      </c>
      <c r="FS21" s="1041"/>
    </row>
    <row r="22" spans="1:176" ht="21" customHeight="1" x14ac:dyDescent="0.4">
      <c r="A22" s="51" t="s">
        <v>627</v>
      </c>
      <c r="B22" s="51"/>
      <c r="C22" s="51" t="s">
        <v>474</v>
      </c>
      <c r="D22" s="1276"/>
      <c r="E22" s="433"/>
      <c r="F22" s="433"/>
      <c r="G22" s="433"/>
      <c r="H22" s="433"/>
      <c r="I22" s="432">
        <v>1</v>
      </c>
      <c r="J22" s="433"/>
      <c r="K22" s="433"/>
      <c r="L22" s="433"/>
      <c r="M22" s="433"/>
      <c r="N22" s="433"/>
      <c r="O22" s="433"/>
      <c r="P22" s="433"/>
      <c r="Q22" s="433"/>
      <c r="R22" s="433"/>
      <c r="S22" s="645">
        <f>SUM(D22:R22)</f>
        <v>1</v>
      </c>
      <c r="T22" s="433"/>
      <c r="U22" s="433"/>
      <c r="V22" s="433"/>
      <c r="W22" s="433"/>
      <c r="X22" s="433"/>
      <c r="Y22" s="432">
        <v>1</v>
      </c>
      <c r="Z22" s="433"/>
      <c r="AA22" s="433"/>
      <c r="AB22" s="433"/>
      <c r="AC22" s="433"/>
      <c r="AD22" s="433"/>
      <c r="AE22" s="433"/>
      <c r="AF22" s="433"/>
      <c r="AG22" s="433"/>
      <c r="AH22" s="433"/>
      <c r="AI22" s="645">
        <f>SUM(T22:AH22)</f>
        <v>1</v>
      </c>
      <c r="AJ22" s="438"/>
      <c r="AK22" s="438"/>
      <c r="AL22" s="438">
        <v>5</v>
      </c>
      <c r="AM22" s="438"/>
      <c r="AN22" s="438"/>
      <c r="AO22" s="438"/>
      <c r="AP22" s="438"/>
      <c r="AQ22" s="438"/>
      <c r="AR22" s="438"/>
      <c r="AS22" s="438"/>
      <c r="AT22" s="438"/>
      <c r="AU22" s="438"/>
      <c r="AV22" s="1014">
        <f t="shared" si="6"/>
        <v>5</v>
      </c>
      <c r="AW22" s="124"/>
      <c r="AX22" s="124"/>
      <c r="AY22" s="124"/>
      <c r="AZ22" s="124"/>
      <c r="BA22" s="124"/>
      <c r="BB22" s="124"/>
      <c r="BC22" s="124"/>
      <c r="BD22" s="124"/>
      <c r="BE22" s="124">
        <v>3</v>
      </c>
      <c r="BF22" s="124"/>
      <c r="BG22" s="124"/>
      <c r="BH22" s="124"/>
      <c r="BI22" s="124"/>
      <c r="BJ22" s="124"/>
      <c r="BK22" s="124"/>
      <c r="BL22" s="124"/>
      <c r="BM22" s="124"/>
      <c r="BN22" s="737">
        <f>SUM(AW22:BM22)</f>
        <v>3</v>
      </c>
      <c r="BO22" s="580"/>
      <c r="BP22" s="580"/>
      <c r="BQ22" s="580"/>
      <c r="BR22" s="580"/>
      <c r="BS22" s="580"/>
      <c r="BT22" s="580"/>
      <c r="BU22" s="580"/>
      <c r="BV22" s="580"/>
      <c r="BW22" s="124">
        <v>3</v>
      </c>
      <c r="BX22" s="580"/>
      <c r="BY22" s="580"/>
      <c r="BZ22" s="580"/>
      <c r="CA22" s="580"/>
      <c r="CB22" s="580"/>
      <c r="CC22" s="580"/>
      <c r="CD22" s="580"/>
      <c r="CE22" s="580"/>
      <c r="CF22" s="737">
        <f>SUM(BO22:CE22)</f>
        <v>3</v>
      </c>
      <c r="CG22" s="1268"/>
      <c r="CH22" s="1268"/>
      <c r="CI22" s="1268"/>
      <c r="CJ22" s="1268"/>
      <c r="CK22" s="1268"/>
      <c r="CL22" s="1268"/>
      <c r="CM22" s="1268"/>
      <c r="CN22" s="737"/>
      <c r="CO22" s="439"/>
      <c r="CP22" s="439"/>
      <c r="CQ22" s="439"/>
      <c r="CR22" s="439"/>
      <c r="CS22" s="439"/>
      <c r="CT22" s="439"/>
      <c r="CU22" s="439"/>
      <c r="CV22" s="439"/>
      <c r="CW22" s="439"/>
      <c r="CX22" s="439"/>
      <c r="CY22" s="439"/>
      <c r="CZ22" s="439"/>
      <c r="DA22" s="439"/>
      <c r="DB22" s="439"/>
      <c r="DC22" s="1278"/>
      <c r="DD22" s="436"/>
      <c r="DE22" s="436"/>
      <c r="DF22" s="436"/>
      <c r="DG22" s="436"/>
      <c r="DH22" s="436"/>
      <c r="DI22" s="436"/>
      <c r="DJ22" s="436"/>
      <c r="DK22" s="436"/>
      <c r="DL22" s="436"/>
      <c r="DM22" s="436"/>
      <c r="DN22" s="436"/>
      <c r="DO22" s="436">
        <v>1</v>
      </c>
      <c r="DP22" s="436"/>
      <c r="DQ22" s="436"/>
      <c r="DR22" s="436"/>
      <c r="DS22" s="1270">
        <f>SUM(DD22:DR22)</f>
        <v>1</v>
      </c>
      <c r="DT22" s="1271"/>
      <c r="DU22" s="1271"/>
      <c r="DV22" s="1271"/>
      <c r="DW22" s="1271"/>
      <c r="DX22" s="1271"/>
      <c r="DY22" s="1271"/>
      <c r="DZ22" s="1279"/>
      <c r="EA22" s="1279"/>
      <c r="EB22" s="1279"/>
      <c r="EC22" s="1279"/>
      <c r="ED22" s="1279"/>
      <c r="EE22" s="1271">
        <v>1</v>
      </c>
      <c r="EF22" s="1279"/>
      <c r="EG22" s="1279"/>
      <c r="EH22" s="1279"/>
      <c r="EI22" s="1270">
        <f>SUM(DT22:EH22)</f>
        <v>1</v>
      </c>
      <c r="EJ22" s="1272"/>
      <c r="EK22" s="1272"/>
      <c r="EL22" s="1272"/>
      <c r="EM22" s="1272"/>
      <c r="EN22" s="1272"/>
      <c r="EO22" s="1272"/>
      <c r="EP22" s="1272"/>
      <c r="EQ22" s="1272"/>
      <c r="ER22" s="1272"/>
      <c r="ES22" s="1272"/>
      <c r="ET22" s="1272"/>
      <c r="EU22" s="1272"/>
      <c r="EV22" s="1272"/>
      <c r="EW22" s="1272"/>
      <c r="EX22" s="1272"/>
      <c r="EY22" s="1272"/>
      <c r="EZ22" s="1280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81"/>
      <c r="FR22" s="98">
        <f t="shared" si="7"/>
        <v>15</v>
      </c>
      <c r="FS22" s="1041">
        <v>7</v>
      </c>
    </row>
    <row r="23" spans="1:176" ht="21" customHeight="1" x14ac:dyDescent="0.4">
      <c r="A23" s="51" t="s">
        <v>486</v>
      </c>
      <c r="B23" s="211">
        <v>361</v>
      </c>
      <c r="C23" s="91" t="s">
        <v>487</v>
      </c>
      <c r="D23" s="1284"/>
      <c r="E23" s="1284"/>
      <c r="F23" s="1284"/>
      <c r="G23" s="1284"/>
      <c r="H23" s="1284"/>
      <c r="I23" s="1276"/>
      <c r="J23" s="1276"/>
      <c r="K23" s="1276"/>
      <c r="L23" s="1276"/>
      <c r="M23" s="1276"/>
      <c r="N23" s="1276"/>
      <c r="O23" s="1276"/>
      <c r="P23" s="1276"/>
      <c r="Q23" s="1276"/>
      <c r="R23" s="1276"/>
      <c r="S23" s="1285"/>
      <c r="T23" s="1276"/>
      <c r="U23" s="1276"/>
      <c r="V23" s="1276"/>
      <c r="W23" s="1276"/>
      <c r="X23" s="1276"/>
      <c r="Y23" s="1276"/>
      <c r="Z23" s="1276"/>
      <c r="AA23" s="1276"/>
      <c r="AB23" s="1276"/>
      <c r="AC23" s="1276"/>
      <c r="AD23" s="1276"/>
      <c r="AE23" s="1276"/>
      <c r="AF23" s="1276"/>
      <c r="AG23" s="1276"/>
      <c r="AH23" s="1276"/>
      <c r="AI23" s="1286"/>
      <c r="AJ23" s="438"/>
      <c r="AK23" s="438"/>
      <c r="AL23" s="438">
        <v>3</v>
      </c>
      <c r="AM23" s="438"/>
      <c r="AN23" s="438"/>
      <c r="AO23" s="438"/>
      <c r="AP23" s="438"/>
      <c r="AQ23" s="438"/>
      <c r="AR23" s="438"/>
      <c r="AS23" s="438"/>
      <c r="AT23" s="438"/>
      <c r="AU23" s="438"/>
      <c r="AV23" s="1014">
        <f t="shared" si="6"/>
        <v>3</v>
      </c>
      <c r="AW23" s="124"/>
      <c r="AX23" s="124"/>
      <c r="AY23" s="124"/>
      <c r="AZ23" s="124"/>
      <c r="BA23" s="124"/>
      <c r="BB23" s="124"/>
      <c r="BC23" s="124"/>
      <c r="BD23" s="124"/>
      <c r="BE23" s="124">
        <v>1</v>
      </c>
      <c r="BF23" s="124"/>
      <c r="BG23" s="124"/>
      <c r="BH23" s="124"/>
      <c r="BI23" s="124"/>
      <c r="BJ23" s="124"/>
      <c r="BK23" s="124"/>
      <c r="BL23" s="124"/>
      <c r="BM23" s="124"/>
      <c r="BN23" s="737">
        <f>SUM(AW23:BM23)</f>
        <v>1</v>
      </c>
      <c r="BO23" s="580"/>
      <c r="BP23" s="580"/>
      <c r="BQ23" s="580"/>
      <c r="BR23" s="580"/>
      <c r="BS23" s="580"/>
      <c r="BT23" s="580"/>
      <c r="BU23" s="580"/>
      <c r="BV23" s="580"/>
      <c r="BW23" s="124">
        <v>1</v>
      </c>
      <c r="BX23" s="580"/>
      <c r="BY23" s="580"/>
      <c r="BZ23" s="580"/>
      <c r="CA23" s="580"/>
      <c r="CB23" s="580"/>
      <c r="CC23" s="580"/>
      <c r="CD23" s="580"/>
      <c r="CE23" s="580"/>
      <c r="CF23" s="737">
        <f>SUM(BO23:CE23)</f>
        <v>1</v>
      </c>
      <c r="CG23" s="1268"/>
      <c r="CH23" s="1268"/>
      <c r="CI23" s="1268"/>
      <c r="CJ23" s="1268"/>
      <c r="CK23" s="1268"/>
      <c r="CL23" s="1268"/>
      <c r="CM23" s="1268"/>
      <c r="CN23" s="737"/>
      <c r="CO23" s="439"/>
      <c r="CP23" s="439"/>
      <c r="CQ23" s="439"/>
      <c r="CR23" s="439"/>
      <c r="CS23" s="439"/>
      <c r="CT23" s="439"/>
      <c r="CU23" s="439"/>
      <c r="CV23" s="439"/>
      <c r="CW23" s="439"/>
      <c r="CX23" s="439"/>
      <c r="CY23" s="439"/>
      <c r="CZ23" s="439"/>
      <c r="DA23" s="439"/>
      <c r="DB23" s="439"/>
      <c r="DC23" s="1278"/>
      <c r="DD23" s="436"/>
      <c r="DE23" s="436"/>
      <c r="DF23" s="436"/>
      <c r="DG23" s="436"/>
      <c r="DH23" s="436"/>
      <c r="DI23" s="436"/>
      <c r="DJ23" s="436"/>
      <c r="DK23" s="436"/>
      <c r="DL23" s="436"/>
      <c r="DM23" s="436"/>
      <c r="DN23" s="436"/>
      <c r="DO23" s="436"/>
      <c r="DP23" s="436"/>
      <c r="DQ23" s="436"/>
      <c r="DR23" s="436"/>
      <c r="DS23" s="1270"/>
      <c r="DT23" s="1271"/>
      <c r="DU23" s="1271"/>
      <c r="DV23" s="1271"/>
      <c r="DW23" s="1271"/>
      <c r="DX23" s="1271"/>
      <c r="DY23" s="1271"/>
      <c r="DZ23" s="1279"/>
      <c r="EA23" s="1279"/>
      <c r="EB23" s="1279"/>
      <c r="EC23" s="1279"/>
      <c r="ED23" s="1279"/>
      <c r="EE23" s="1279"/>
      <c r="EF23" s="1279"/>
      <c r="EG23" s="1279"/>
      <c r="EH23" s="1279"/>
      <c r="EI23" s="1270"/>
      <c r="EJ23" s="1272"/>
      <c r="EK23" s="1272"/>
      <c r="EL23" s="1272"/>
      <c r="EM23" s="1272"/>
      <c r="EN23" s="1272"/>
      <c r="EO23" s="1272"/>
      <c r="EP23" s="1272"/>
      <c r="EQ23" s="1272"/>
      <c r="ER23" s="1272"/>
      <c r="ES23" s="1272"/>
      <c r="ET23" s="1272"/>
      <c r="EU23" s="1272"/>
      <c r="EV23" s="1272"/>
      <c r="EW23" s="1272"/>
      <c r="EX23" s="1272"/>
      <c r="EY23" s="124"/>
      <c r="EZ23" s="810">
        <f>SUM(EJ23:EY23)</f>
        <v>0</v>
      </c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809">
        <f>SUM(FA23:FP23)</f>
        <v>0</v>
      </c>
      <c r="FR23" s="98">
        <f t="shared" si="7"/>
        <v>5</v>
      </c>
      <c r="FS23" s="1041"/>
      <c r="FT23" s="50" t="s">
        <v>624</v>
      </c>
    </row>
    <row r="24" spans="1:176" ht="21" customHeight="1" x14ac:dyDescent="0.4">
      <c r="A24" s="51" t="s">
        <v>605</v>
      </c>
      <c r="B24" s="211">
        <v>370</v>
      </c>
      <c r="C24" s="91" t="s">
        <v>40</v>
      </c>
      <c r="D24" s="1284"/>
      <c r="E24" s="1284"/>
      <c r="F24" s="1284"/>
      <c r="G24" s="1284"/>
      <c r="H24" s="1284"/>
      <c r="I24" s="1276"/>
      <c r="J24" s="1276"/>
      <c r="K24" s="1276"/>
      <c r="L24" s="1276"/>
      <c r="M24" s="1276"/>
      <c r="N24" s="1276"/>
      <c r="O24" s="1276"/>
      <c r="P24" s="1276"/>
      <c r="Q24" s="1276"/>
      <c r="R24" s="1276"/>
      <c r="S24" s="1285"/>
      <c r="T24" s="1276"/>
      <c r="U24" s="1276"/>
      <c r="V24" s="1276"/>
      <c r="W24" s="1276"/>
      <c r="X24" s="1276"/>
      <c r="Y24" s="1276"/>
      <c r="Z24" s="1276"/>
      <c r="AA24" s="1276"/>
      <c r="AB24" s="1276"/>
      <c r="AC24" s="1276"/>
      <c r="AD24" s="1276"/>
      <c r="AE24" s="1276"/>
      <c r="AF24" s="1276"/>
      <c r="AG24" s="1276"/>
      <c r="AH24" s="1276"/>
      <c r="AI24" s="1286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8"/>
      <c r="AU24" s="438"/>
      <c r="AV24" s="1014"/>
      <c r="AW24" s="124"/>
      <c r="AX24" s="124"/>
      <c r="AY24" s="124"/>
      <c r="AZ24" s="124"/>
      <c r="BA24" s="124"/>
      <c r="BB24" s="124"/>
      <c r="BC24" s="124"/>
      <c r="BD24" s="124"/>
      <c r="BE24" s="124">
        <v>6</v>
      </c>
      <c r="BF24" s="124"/>
      <c r="BG24" s="124"/>
      <c r="BH24" s="124"/>
      <c r="BI24" s="124"/>
      <c r="BJ24" s="124"/>
      <c r="BK24" s="124"/>
      <c r="BL24" s="124"/>
      <c r="BM24" s="124"/>
      <c r="BN24" s="737">
        <f>SUM(AW24:BM24)</f>
        <v>6</v>
      </c>
      <c r="BO24" s="580"/>
      <c r="BP24" s="580"/>
      <c r="BQ24" s="580"/>
      <c r="BR24" s="580"/>
      <c r="BS24" s="580"/>
      <c r="BT24" s="580"/>
      <c r="BU24" s="580"/>
      <c r="BV24" s="580"/>
      <c r="BW24" s="124">
        <v>6</v>
      </c>
      <c r="BX24" s="580"/>
      <c r="BY24" s="580"/>
      <c r="BZ24" s="580"/>
      <c r="CA24" s="580"/>
      <c r="CB24" s="580"/>
      <c r="CC24" s="580"/>
      <c r="CD24" s="580"/>
      <c r="CE24" s="580"/>
      <c r="CF24" s="737">
        <f>SUM(BW24:CE24)</f>
        <v>6</v>
      </c>
      <c r="CG24" s="1268"/>
      <c r="CH24" s="1268"/>
      <c r="CI24" s="1268"/>
      <c r="CJ24" s="1268"/>
      <c r="CK24" s="1268"/>
      <c r="CL24" s="1268"/>
      <c r="CM24" s="1268"/>
      <c r="CN24" s="737"/>
      <c r="CO24" s="439"/>
      <c r="CP24" s="439"/>
      <c r="CQ24" s="439"/>
      <c r="CR24" s="439"/>
      <c r="CS24" s="439"/>
      <c r="CT24" s="439"/>
      <c r="CU24" s="439"/>
      <c r="CV24" s="439"/>
      <c r="CW24" s="439"/>
      <c r="CX24" s="439"/>
      <c r="CY24" s="439"/>
      <c r="CZ24" s="439"/>
      <c r="DA24" s="439"/>
      <c r="DB24" s="439"/>
      <c r="DC24" s="1278"/>
      <c r="DD24" s="436"/>
      <c r="DE24" s="436"/>
      <c r="DF24" s="436"/>
      <c r="DG24" s="436"/>
      <c r="DH24" s="436"/>
      <c r="DI24" s="436"/>
      <c r="DJ24" s="436"/>
      <c r="DK24" s="436"/>
      <c r="DL24" s="436"/>
      <c r="DM24" s="436"/>
      <c r="DN24" s="436"/>
      <c r="DO24" s="436"/>
      <c r="DP24" s="436"/>
      <c r="DQ24" s="436"/>
      <c r="DR24" s="436"/>
      <c r="DS24" s="1270"/>
      <c r="DT24" s="1271"/>
      <c r="DU24" s="1271"/>
      <c r="DV24" s="1271"/>
      <c r="DW24" s="1271"/>
      <c r="DX24" s="1271"/>
      <c r="DY24" s="1271"/>
      <c r="DZ24" s="1279"/>
      <c r="EA24" s="1279"/>
      <c r="EB24" s="1279"/>
      <c r="EC24" s="1279"/>
      <c r="ED24" s="1279"/>
      <c r="EE24" s="1279"/>
      <c r="EF24" s="1279"/>
      <c r="EG24" s="1279"/>
      <c r="EH24" s="1279"/>
      <c r="EI24" s="1270"/>
      <c r="EJ24" s="1272"/>
      <c r="EK24" s="1272"/>
      <c r="EL24" s="1272"/>
      <c r="EM24" s="1272"/>
      <c r="EN24" s="1272"/>
      <c r="EO24" s="1272"/>
      <c r="EP24" s="1272"/>
      <c r="EQ24" s="1272"/>
      <c r="ER24" s="1272"/>
      <c r="ES24" s="1272"/>
      <c r="ET24" s="1272"/>
      <c r="EU24" s="1272"/>
      <c r="EV24" s="1272"/>
      <c r="EW24" s="1272"/>
      <c r="EX24" s="1272"/>
      <c r="EY24" s="124">
        <v>3</v>
      </c>
      <c r="EZ24" s="810">
        <f>SUM(EJ24:EY24)</f>
        <v>3</v>
      </c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>
        <v>2</v>
      </c>
      <c r="FQ24" s="809">
        <f>SUM(FA24:FP24)</f>
        <v>2</v>
      </c>
      <c r="FR24" s="98">
        <f t="shared" si="7"/>
        <v>17</v>
      </c>
      <c r="FS24" s="1041">
        <v>6</v>
      </c>
    </row>
    <row r="25" spans="1:176" ht="21" customHeight="1" x14ac:dyDescent="0.4">
      <c r="A25" s="51" t="s">
        <v>688</v>
      </c>
      <c r="B25" s="211"/>
      <c r="C25" s="91"/>
      <c r="D25" s="1284"/>
      <c r="E25" s="1284"/>
      <c r="F25" s="1284"/>
      <c r="G25" s="1284"/>
      <c r="H25" s="1284"/>
      <c r="I25" s="1276"/>
      <c r="J25" s="1276"/>
      <c r="K25" s="1276"/>
      <c r="L25" s="1276"/>
      <c r="M25" s="1276"/>
      <c r="N25" s="1276"/>
      <c r="O25" s="1276"/>
      <c r="P25" s="1276"/>
      <c r="Q25" s="1276"/>
      <c r="R25" s="1276"/>
      <c r="S25" s="1285"/>
      <c r="T25" s="1276"/>
      <c r="U25" s="1276"/>
      <c r="V25" s="1276"/>
      <c r="W25" s="1276"/>
      <c r="X25" s="1276"/>
      <c r="Y25" s="1276"/>
      <c r="Z25" s="1276"/>
      <c r="AA25" s="1276"/>
      <c r="AB25" s="1276"/>
      <c r="AC25" s="1276"/>
      <c r="AD25" s="1276"/>
      <c r="AE25" s="1276"/>
      <c r="AF25" s="1276"/>
      <c r="AG25" s="1276"/>
      <c r="AH25" s="1276"/>
      <c r="AI25" s="1286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/>
      <c r="AV25" s="1014"/>
      <c r="AW25" s="124"/>
      <c r="AX25" s="124"/>
      <c r="AY25" s="124"/>
      <c r="AZ25" s="124"/>
      <c r="BA25" s="124"/>
      <c r="BB25" s="124"/>
      <c r="BC25" s="124"/>
      <c r="BD25" s="124"/>
      <c r="BE25" s="124">
        <v>2</v>
      </c>
      <c r="BF25" s="124"/>
      <c r="BG25" s="124"/>
      <c r="BH25" s="124"/>
      <c r="BI25" s="124"/>
      <c r="BJ25" s="124"/>
      <c r="BK25" s="124"/>
      <c r="BL25" s="124"/>
      <c r="BM25" s="124"/>
      <c r="BN25" s="737">
        <f>SUM(AW25:BM25)</f>
        <v>2</v>
      </c>
      <c r="BO25" s="580"/>
      <c r="BP25" s="580"/>
      <c r="BQ25" s="580"/>
      <c r="BR25" s="580"/>
      <c r="BS25" s="580"/>
      <c r="BT25" s="580"/>
      <c r="BU25" s="580"/>
      <c r="BV25" s="580"/>
      <c r="BW25" s="124">
        <v>2</v>
      </c>
      <c r="BX25" s="580"/>
      <c r="BY25" s="580"/>
      <c r="BZ25" s="580"/>
      <c r="CA25" s="580"/>
      <c r="CB25" s="580"/>
      <c r="CC25" s="580"/>
      <c r="CD25" s="580"/>
      <c r="CE25" s="580"/>
      <c r="CF25" s="737">
        <f>SUM(BW25:CE25)</f>
        <v>2</v>
      </c>
      <c r="CG25" s="1268"/>
      <c r="CH25" s="1268"/>
      <c r="CI25" s="1268"/>
      <c r="CJ25" s="1268"/>
      <c r="CK25" s="1268"/>
      <c r="CL25" s="1268"/>
      <c r="CM25" s="1268"/>
      <c r="CN25" s="737"/>
      <c r="CO25" s="439"/>
      <c r="CP25" s="439"/>
      <c r="CQ25" s="439"/>
      <c r="CR25" s="439"/>
      <c r="CS25" s="439"/>
      <c r="CT25" s="439"/>
      <c r="CU25" s="439"/>
      <c r="CV25" s="439"/>
      <c r="CW25" s="439"/>
      <c r="CX25" s="439"/>
      <c r="CY25" s="439"/>
      <c r="CZ25" s="439"/>
      <c r="DA25" s="439"/>
      <c r="DB25" s="439"/>
      <c r="DC25" s="1278"/>
      <c r="DD25" s="436"/>
      <c r="DE25" s="436"/>
      <c r="DF25" s="436"/>
      <c r="DG25" s="436"/>
      <c r="DH25" s="436"/>
      <c r="DI25" s="436"/>
      <c r="DJ25" s="436"/>
      <c r="DK25" s="436"/>
      <c r="DL25" s="436"/>
      <c r="DM25" s="436"/>
      <c r="DN25" s="436"/>
      <c r="DO25" s="436"/>
      <c r="DP25" s="436"/>
      <c r="DQ25" s="436"/>
      <c r="DR25" s="436"/>
      <c r="DS25" s="1270"/>
      <c r="DT25" s="1271"/>
      <c r="DU25" s="1271"/>
      <c r="DV25" s="1271"/>
      <c r="DW25" s="1271"/>
      <c r="DX25" s="1271"/>
      <c r="DY25" s="1271"/>
      <c r="DZ25" s="1279"/>
      <c r="EA25" s="1279"/>
      <c r="EB25" s="1279"/>
      <c r="EC25" s="1279"/>
      <c r="ED25" s="1279"/>
      <c r="EE25" s="1279"/>
      <c r="EF25" s="1279"/>
      <c r="EG25" s="1279"/>
      <c r="EH25" s="1279"/>
      <c r="EI25" s="1270"/>
      <c r="EJ25" s="1272"/>
      <c r="EK25" s="1272"/>
      <c r="EL25" s="1272"/>
      <c r="EM25" s="1272"/>
      <c r="EN25" s="1272"/>
      <c r="EO25" s="1272"/>
      <c r="EP25" s="1272"/>
      <c r="EQ25" s="1272"/>
      <c r="ER25" s="1272"/>
      <c r="ES25" s="1272"/>
      <c r="ET25" s="1272"/>
      <c r="EU25" s="1272"/>
      <c r="EV25" s="1272"/>
      <c r="EW25" s="1272"/>
      <c r="EX25" s="1272"/>
      <c r="EY25" s="124"/>
      <c r="EZ25" s="810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809"/>
      <c r="FR25" s="98">
        <f t="shared" si="7"/>
        <v>4</v>
      </c>
      <c r="FS25" s="1041"/>
    </row>
    <row r="26" spans="1:176" ht="21" customHeight="1" x14ac:dyDescent="0.4">
      <c r="A26" s="51" t="s">
        <v>739</v>
      </c>
      <c r="B26" s="211">
        <v>321</v>
      </c>
      <c r="C26" s="91" t="s">
        <v>472</v>
      </c>
      <c r="D26" s="1284"/>
      <c r="E26" s="1284"/>
      <c r="F26" s="1284"/>
      <c r="G26" s="1284"/>
      <c r="H26" s="1284"/>
      <c r="I26" s="1276"/>
      <c r="J26" s="1276"/>
      <c r="K26" s="1276"/>
      <c r="L26" s="1276"/>
      <c r="M26" s="1276"/>
      <c r="N26" s="1276"/>
      <c r="O26" s="1276"/>
      <c r="P26" s="1276"/>
      <c r="Q26" s="1276"/>
      <c r="R26" s="1276"/>
      <c r="S26" s="1285"/>
      <c r="T26" s="1276"/>
      <c r="U26" s="1276"/>
      <c r="V26" s="1276"/>
      <c r="W26" s="1276"/>
      <c r="X26" s="1276"/>
      <c r="Y26" s="1276"/>
      <c r="Z26" s="1276"/>
      <c r="AA26" s="1276"/>
      <c r="AB26" s="1276"/>
      <c r="AC26" s="1276"/>
      <c r="AD26" s="1276"/>
      <c r="AE26" s="1276"/>
      <c r="AF26" s="1276"/>
      <c r="AG26" s="1276"/>
      <c r="AH26" s="1276"/>
      <c r="AI26" s="1286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101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737"/>
      <c r="BO26" s="580"/>
      <c r="BP26" s="580"/>
      <c r="BQ26" s="580"/>
      <c r="BR26" s="580"/>
      <c r="BS26" s="580"/>
      <c r="BT26" s="580"/>
      <c r="BU26" s="580"/>
      <c r="BV26" s="580"/>
      <c r="BW26" s="124"/>
      <c r="BX26" s="580"/>
      <c r="BY26" s="580"/>
      <c r="BZ26" s="580"/>
      <c r="CA26" s="580"/>
      <c r="CB26" s="580"/>
      <c r="CC26" s="580"/>
      <c r="CD26" s="580"/>
      <c r="CE26" s="580"/>
      <c r="CF26" s="737"/>
      <c r="CG26" s="1268"/>
      <c r="CH26" s="1268"/>
      <c r="CI26" s="1268"/>
      <c r="CJ26" s="1268"/>
      <c r="CK26" s="1268"/>
      <c r="CL26" s="1268"/>
      <c r="CM26" s="1268"/>
      <c r="CN26" s="737"/>
      <c r="CO26" s="439"/>
      <c r="CP26" s="439"/>
      <c r="CQ26" s="439"/>
      <c r="CR26" s="439"/>
      <c r="CS26" s="439"/>
      <c r="CT26" s="439"/>
      <c r="CU26" s="439"/>
      <c r="CV26" s="439"/>
      <c r="CW26" s="439"/>
      <c r="CX26" s="439"/>
      <c r="CY26" s="439"/>
      <c r="CZ26" s="439"/>
      <c r="DA26" s="439"/>
      <c r="DB26" s="439"/>
      <c r="DC26" s="1278"/>
      <c r="DD26" s="436"/>
      <c r="DE26" s="436"/>
      <c r="DF26" s="436"/>
      <c r="DG26" s="436"/>
      <c r="DH26" s="436"/>
      <c r="DI26" s="436"/>
      <c r="DJ26" s="436"/>
      <c r="DK26" s="436"/>
      <c r="DL26" s="436"/>
      <c r="DM26" s="436"/>
      <c r="DN26" s="436"/>
      <c r="DO26" s="436"/>
      <c r="DP26" s="436"/>
      <c r="DQ26" s="436"/>
      <c r="DR26" s="436"/>
      <c r="DS26" s="1270"/>
      <c r="DT26" s="1271"/>
      <c r="DU26" s="1271"/>
      <c r="DV26" s="1271"/>
      <c r="DW26" s="1271"/>
      <c r="DX26" s="1271"/>
      <c r="DY26" s="1271"/>
      <c r="DZ26" s="1279"/>
      <c r="EA26" s="1279"/>
      <c r="EB26" s="1279"/>
      <c r="EC26" s="1279"/>
      <c r="ED26" s="1279"/>
      <c r="EE26" s="1279"/>
      <c r="EF26" s="1279"/>
      <c r="EG26" s="1279"/>
      <c r="EH26" s="1279"/>
      <c r="EI26" s="1270"/>
      <c r="EJ26" s="1272"/>
      <c r="EK26" s="1272"/>
      <c r="EL26" s="1272"/>
      <c r="EM26" s="1272"/>
      <c r="EN26" s="1272"/>
      <c r="EO26" s="1272"/>
      <c r="EP26" s="1272"/>
      <c r="EQ26" s="1272"/>
      <c r="ER26" s="1272"/>
      <c r="ES26" s="1272"/>
      <c r="ET26" s="1272"/>
      <c r="EU26" s="1272"/>
      <c r="EV26" s="124">
        <v>7</v>
      </c>
      <c r="EW26" s="1272"/>
      <c r="EX26" s="1272"/>
      <c r="EY26" s="124"/>
      <c r="EZ26" s="810">
        <f>SUM(EJ26:EY26)</f>
        <v>7</v>
      </c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>
        <v>7</v>
      </c>
      <c r="FN26" s="124"/>
      <c r="FO26" s="124"/>
      <c r="FP26" s="124"/>
      <c r="FQ26" s="809">
        <f>SUM(FA26:FP26)</f>
        <v>7</v>
      </c>
      <c r="FR26" s="98">
        <f t="shared" si="7"/>
        <v>14</v>
      </c>
      <c r="FS26" s="1041"/>
      <c r="FT26" s="50" t="s">
        <v>624</v>
      </c>
    </row>
    <row r="27" spans="1:176" ht="21" customHeight="1" x14ac:dyDescent="0.4">
      <c r="A27" s="51" t="s">
        <v>208</v>
      </c>
      <c r="B27" s="102">
        <v>255</v>
      </c>
      <c r="C27" s="51" t="s">
        <v>40</v>
      </c>
      <c r="D27" s="443"/>
      <c r="E27" s="443"/>
      <c r="F27" s="443"/>
      <c r="G27" s="443"/>
      <c r="H27" s="443"/>
      <c r="I27" s="1065"/>
      <c r="J27" s="1065"/>
      <c r="K27" s="1065"/>
      <c r="L27" s="1065"/>
      <c r="M27" s="1065"/>
      <c r="N27" s="1065"/>
      <c r="O27" s="1065"/>
      <c r="P27" s="1065"/>
      <c r="Q27" s="1065"/>
      <c r="R27" s="1065"/>
      <c r="S27" s="1287"/>
      <c r="T27" s="1065"/>
      <c r="U27" s="1065"/>
      <c r="V27" s="1065"/>
      <c r="W27" s="1065"/>
      <c r="X27" s="1065"/>
      <c r="Y27" s="1065"/>
      <c r="Z27" s="1065"/>
      <c r="AA27" s="1065"/>
      <c r="AB27" s="1065"/>
      <c r="AC27" s="1065"/>
      <c r="AD27" s="1065"/>
      <c r="AE27" s="1065"/>
      <c r="AF27" s="1065"/>
      <c r="AG27" s="1065"/>
      <c r="AH27" s="1065"/>
      <c r="AI27" s="128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1014">
        <f t="shared" si="6"/>
        <v>0</v>
      </c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737"/>
      <c r="BO27" s="580"/>
      <c r="BP27" s="580"/>
      <c r="BQ27" s="580"/>
      <c r="BR27" s="580"/>
      <c r="BS27" s="580"/>
      <c r="BT27" s="580"/>
      <c r="BU27" s="580"/>
      <c r="BV27" s="580"/>
      <c r="BW27" s="580"/>
      <c r="BX27" s="580"/>
      <c r="BY27" s="580"/>
      <c r="BZ27" s="580"/>
      <c r="CA27" s="580"/>
      <c r="CB27" s="580"/>
      <c r="CC27" s="580"/>
      <c r="CD27" s="580"/>
      <c r="CE27" s="580"/>
      <c r="CF27" s="737"/>
      <c r="CG27" s="1268"/>
      <c r="CH27" s="1268"/>
      <c r="CI27" s="1268"/>
      <c r="CJ27" s="1268"/>
      <c r="CK27" s="1268"/>
      <c r="CL27" s="1268"/>
      <c r="CM27" s="1268"/>
      <c r="CN27" s="737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737"/>
      <c r="DD27" s="435"/>
      <c r="DE27" s="435"/>
      <c r="DF27" s="435"/>
      <c r="DG27" s="435"/>
      <c r="DH27" s="435"/>
      <c r="DI27" s="435"/>
      <c r="DJ27" s="435"/>
      <c r="DK27" s="435"/>
      <c r="DL27" s="435"/>
      <c r="DM27" s="435"/>
      <c r="DN27" s="435"/>
      <c r="DO27" s="435"/>
      <c r="DP27" s="435"/>
      <c r="DQ27" s="435"/>
      <c r="DR27" s="435"/>
      <c r="DS27" s="760"/>
      <c r="DT27" s="434"/>
      <c r="DU27" s="434"/>
      <c r="DV27" s="434"/>
      <c r="DW27" s="434"/>
      <c r="DX27" s="434"/>
      <c r="DY27" s="434"/>
      <c r="DZ27" s="960"/>
      <c r="EA27" s="960"/>
      <c r="EB27" s="960"/>
      <c r="EC27" s="960"/>
      <c r="ED27" s="960"/>
      <c r="EE27" s="960"/>
      <c r="EF27" s="960"/>
      <c r="EG27" s="960"/>
      <c r="EH27" s="960"/>
      <c r="EI27" s="760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82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83"/>
      <c r="FR27" s="98">
        <f t="shared" si="7"/>
        <v>0</v>
      </c>
      <c r="FS27" s="1041"/>
    </row>
    <row r="28" spans="1:176" ht="21" customHeight="1" x14ac:dyDescent="0.4">
      <c r="A28" s="51" t="s">
        <v>742</v>
      </c>
      <c r="B28" s="102">
        <v>351</v>
      </c>
      <c r="C28" s="51" t="s">
        <v>743</v>
      </c>
      <c r="D28" s="443"/>
      <c r="E28" s="443"/>
      <c r="F28" s="443"/>
      <c r="G28" s="443"/>
      <c r="H28" s="443"/>
      <c r="I28" s="1065"/>
      <c r="J28" s="1065"/>
      <c r="K28" s="1065"/>
      <c r="L28" s="1065"/>
      <c r="M28" s="1065"/>
      <c r="N28" s="1065"/>
      <c r="O28" s="1065"/>
      <c r="P28" s="1065"/>
      <c r="Q28" s="1065"/>
      <c r="R28" s="1065"/>
      <c r="S28" s="1287"/>
      <c r="T28" s="1065"/>
      <c r="U28" s="1065"/>
      <c r="V28" s="1065"/>
      <c r="W28" s="1065"/>
      <c r="X28" s="1065"/>
      <c r="Y28" s="1065"/>
      <c r="Z28" s="1065"/>
      <c r="AA28" s="1065"/>
      <c r="AB28" s="1065"/>
      <c r="AC28" s="1065"/>
      <c r="AD28" s="1065"/>
      <c r="AE28" s="1065"/>
      <c r="AF28" s="1065"/>
      <c r="AG28" s="1065"/>
      <c r="AH28" s="1065"/>
      <c r="AI28" s="1288"/>
      <c r="AJ28" s="438"/>
      <c r="AK28" s="438"/>
      <c r="AL28" s="438"/>
      <c r="AM28" s="438"/>
      <c r="AN28" s="438"/>
      <c r="AO28" s="438"/>
      <c r="AP28" s="438"/>
      <c r="AQ28" s="438"/>
      <c r="AR28" s="438"/>
      <c r="AS28" s="438"/>
      <c r="AT28" s="438"/>
      <c r="AU28" s="438"/>
      <c r="AV28" s="101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737"/>
      <c r="BO28" s="580"/>
      <c r="BP28" s="580"/>
      <c r="BQ28" s="580"/>
      <c r="BR28" s="580"/>
      <c r="BS28" s="580"/>
      <c r="BT28" s="580"/>
      <c r="BU28" s="580"/>
      <c r="BV28" s="580"/>
      <c r="BW28" s="580"/>
      <c r="BX28" s="580"/>
      <c r="BY28" s="580"/>
      <c r="BZ28" s="580"/>
      <c r="CA28" s="580"/>
      <c r="CB28" s="580"/>
      <c r="CC28" s="580"/>
      <c r="CD28" s="580"/>
      <c r="CE28" s="580"/>
      <c r="CF28" s="737"/>
      <c r="CG28" s="1268"/>
      <c r="CH28" s="1268"/>
      <c r="CI28" s="1268"/>
      <c r="CJ28" s="1268"/>
      <c r="CK28" s="1268"/>
      <c r="CL28" s="1268"/>
      <c r="CM28" s="1268"/>
      <c r="CN28" s="737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737"/>
      <c r="DD28" s="435"/>
      <c r="DE28" s="435"/>
      <c r="DF28" s="435"/>
      <c r="DG28" s="435"/>
      <c r="DH28" s="435"/>
      <c r="DI28" s="435"/>
      <c r="DJ28" s="435"/>
      <c r="DK28" s="435"/>
      <c r="DL28" s="435"/>
      <c r="DM28" s="435"/>
      <c r="DN28" s="435"/>
      <c r="DO28" s="435"/>
      <c r="DP28" s="435"/>
      <c r="DQ28" s="435"/>
      <c r="DR28" s="435"/>
      <c r="DS28" s="760"/>
      <c r="DT28" s="434"/>
      <c r="DU28" s="434"/>
      <c r="DV28" s="434"/>
      <c r="DW28" s="434"/>
      <c r="DX28" s="434"/>
      <c r="DY28" s="434"/>
      <c r="DZ28" s="960"/>
      <c r="EA28" s="960"/>
      <c r="EB28" s="960"/>
      <c r="EC28" s="960"/>
      <c r="ED28" s="960"/>
      <c r="EE28" s="960"/>
      <c r="EF28" s="960"/>
      <c r="EG28" s="960"/>
      <c r="EH28" s="960"/>
      <c r="EI28" s="760"/>
      <c r="EJ28" s="124"/>
      <c r="EK28" s="124">
        <v>2</v>
      </c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89">
        <f>SUM(EJ28:EY28)</f>
        <v>2</v>
      </c>
      <c r="FA28" s="124"/>
      <c r="FB28" s="124">
        <v>2</v>
      </c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83"/>
      <c r="FR28" s="98">
        <f t="shared" si="7"/>
        <v>2</v>
      </c>
      <c r="FS28" s="1041"/>
      <c r="FT28" s="50" t="s">
        <v>624</v>
      </c>
    </row>
    <row r="29" spans="1:176" ht="21" customHeight="1" x14ac:dyDescent="0.4">
      <c r="A29" s="51" t="s">
        <v>483</v>
      </c>
      <c r="B29" s="102">
        <v>359</v>
      </c>
      <c r="C29" s="51" t="s">
        <v>40</v>
      </c>
      <c r="D29" s="443"/>
      <c r="E29" s="443"/>
      <c r="F29" s="443"/>
      <c r="G29" s="443"/>
      <c r="H29" s="443"/>
      <c r="I29" s="1065"/>
      <c r="J29" s="1065"/>
      <c r="K29" s="1065"/>
      <c r="L29" s="1065"/>
      <c r="M29" s="1065"/>
      <c r="N29" s="1065"/>
      <c r="O29" s="1065"/>
      <c r="P29" s="1065"/>
      <c r="Q29" s="1065"/>
      <c r="R29" s="1065"/>
      <c r="S29" s="1287"/>
      <c r="T29" s="1065"/>
      <c r="U29" s="1065"/>
      <c r="V29" s="1065"/>
      <c r="W29" s="1065"/>
      <c r="X29" s="1065"/>
      <c r="Y29" s="1065"/>
      <c r="Z29" s="1065"/>
      <c r="AA29" s="1065"/>
      <c r="AB29" s="1065"/>
      <c r="AC29" s="1065"/>
      <c r="AD29" s="1065"/>
      <c r="AE29" s="1065"/>
      <c r="AF29" s="1065"/>
      <c r="AG29" s="1065"/>
      <c r="AH29" s="1065"/>
      <c r="AI29" s="128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101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737">
        <f>SUM(AW29:BM29)</f>
        <v>0</v>
      </c>
      <c r="BO29" s="580"/>
      <c r="BP29" s="580"/>
      <c r="BQ29" s="580"/>
      <c r="BR29" s="580"/>
      <c r="BS29" s="580"/>
      <c r="BT29" s="580"/>
      <c r="BU29" s="580"/>
      <c r="BV29" s="580"/>
      <c r="BW29" s="580"/>
      <c r="BX29" s="580"/>
      <c r="BY29" s="580"/>
      <c r="BZ29" s="580"/>
      <c r="CA29" s="580"/>
      <c r="CB29" s="580"/>
      <c r="CC29" s="580"/>
      <c r="CD29" s="580"/>
      <c r="CE29" s="580"/>
      <c r="CF29" s="737"/>
      <c r="CG29" s="1268"/>
      <c r="CH29" s="1268"/>
      <c r="CI29" s="1268"/>
      <c r="CJ29" s="1268"/>
      <c r="CK29" s="1268"/>
      <c r="CL29" s="1268"/>
      <c r="CM29" s="1268"/>
      <c r="CN29" s="737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737"/>
      <c r="DD29" s="435"/>
      <c r="DE29" s="435"/>
      <c r="DF29" s="435"/>
      <c r="DG29" s="435"/>
      <c r="DH29" s="435"/>
      <c r="DI29" s="435"/>
      <c r="DJ29" s="435"/>
      <c r="DK29" s="435"/>
      <c r="DL29" s="435"/>
      <c r="DM29" s="435"/>
      <c r="DN29" s="435"/>
      <c r="DO29" s="435"/>
      <c r="DP29" s="435"/>
      <c r="DQ29" s="435"/>
      <c r="DR29" s="435"/>
      <c r="DS29" s="760"/>
      <c r="DT29" s="434"/>
      <c r="DU29" s="434"/>
      <c r="DV29" s="434"/>
      <c r="DW29" s="434"/>
      <c r="DX29" s="434"/>
      <c r="DY29" s="434"/>
      <c r="DZ29" s="960"/>
      <c r="EA29" s="960"/>
      <c r="EB29" s="960"/>
      <c r="EC29" s="960"/>
      <c r="ED29" s="960"/>
      <c r="EE29" s="960"/>
      <c r="EF29" s="960"/>
      <c r="EG29" s="960"/>
      <c r="EH29" s="960"/>
      <c r="EI29" s="760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>
        <v>1</v>
      </c>
      <c r="EZ29" s="1289">
        <f>SUM(EJ29:EY29)</f>
        <v>1</v>
      </c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83"/>
      <c r="FR29" s="98">
        <f t="shared" si="7"/>
        <v>1</v>
      </c>
      <c r="FS29" s="1041"/>
      <c r="FT29" s="50" t="s">
        <v>624</v>
      </c>
    </row>
    <row r="30" spans="1:176" ht="21" customHeight="1" x14ac:dyDescent="0.4">
      <c r="A30" s="51" t="s">
        <v>211</v>
      </c>
      <c r="B30" s="102">
        <v>299</v>
      </c>
      <c r="C30" s="51" t="s">
        <v>115</v>
      </c>
      <c r="D30" s="443"/>
      <c r="E30" s="443"/>
      <c r="F30" s="443"/>
      <c r="G30" s="443"/>
      <c r="H30" s="443"/>
      <c r="I30" s="1065"/>
      <c r="J30" s="1065"/>
      <c r="K30" s="1065"/>
      <c r="L30" s="1065"/>
      <c r="M30" s="1065"/>
      <c r="N30" s="1065"/>
      <c r="O30" s="1065"/>
      <c r="P30" s="1065"/>
      <c r="Q30" s="1065"/>
      <c r="R30" s="1065"/>
      <c r="S30" s="1287"/>
      <c r="T30" s="1065"/>
      <c r="U30" s="1065"/>
      <c r="V30" s="1065"/>
      <c r="W30" s="1065"/>
      <c r="X30" s="1065"/>
      <c r="Y30" s="1065"/>
      <c r="Z30" s="1065"/>
      <c r="AA30" s="1065"/>
      <c r="AB30" s="1065"/>
      <c r="AC30" s="1065"/>
      <c r="AD30" s="1065"/>
      <c r="AE30" s="1065"/>
      <c r="AF30" s="1065"/>
      <c r="AG30" s="1065"/>
      <c r="AH30" s="1065"/>
      <c r="AI30" s="128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1014">
        <f t="shared" si="6"/>
        <v>0</v>
      </c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737"/>
      <c r="BO30" s="580"/>
      <c r="BP30" s="580"/>
      <c r="BQ30" s="580"/>
      <c r="BR30" s="580"/>
      <c r="BS30" s="580"/>
      <c r="BT30" s="580"/>
      <c r="BU30" s="580"/>
      <c r="BV30" s="580"/>
      <c r="BW30" s="580"/>
      <c r="BX30" s="580"/>
      <c r="BY30" s="580"/>
      <c r="BZ30" s="580"/>
      <c r="CA30" s="580"/>
      <c r="CB30" s="580"/>
      <c r="CC30" s="580"/>
      <c r="CD30" s="580"/>
      <c r="CE30" s="580"/>
      <c r="CF30" s="737"/>
      <c r="CG30" s="1268"/>
      <c r="CH30" s="1268"/>
      <c r="CI30" s="1268"/>
      <c r="CJ30" s="1268"/>
      <c r="CK30" s="1268"/>
      <c r="CL30" s="1268"/>
      <c r="CM30" s="1268"/>
      <c r="CN30" s="737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737"/>
      <c r="DD30" s="435"/>
      <c r="DE30" s="435"/>
      <c r="DF30" s="435"/>
      <c r="DG30" s="435"/>
      <c r="DH30" s="435"/>
      <c r="DI30" s="435"/>
      <c r="DJ30" s="435"/>
      <c r="DK30" s="435"/>
      <c r="DL30" s="435"/>
      <c r="DM30" s="435"/>
      <c r="DN30" s="435"/>
      <c r="DO30" s="435"/>
      <c r="DP30" s="435"/>
      <c r="DQ30" s="435"/>
      <c r="DR30" s="435"/>
      <c r="DS30" s="760"/>
      <c r="DT30" s="960"/>
      <c r="DU30" s="960"/>
      <c r="DV30" s="960"/>
      <c r="DW30" s="960"/>
      <c r="DX30" s="960"/>
      <c r="DY30" s="960"/>
      <c r="DZ30" s="960"/>
      <c r="EA30" s="960"/>
      <c r="EB30" s="960"/>
      <c r="EC30" s="960"/>
      <c r="ED30" s="960"/>
      <c r="EE30" s="960"/>
      <c r="EF30" s="960"/>
      <c r="EG30" s="960"/>
      <c r="EH30" s="960"/>
      <c r="EI30" s="760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82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83"/>
      <c r="FR30" s="98">
        <f>SUM(S30,AI30,BN30,CF30,DC30,FQ30,EZ30,DS30,EI30,AV30)</f>
        <v>0</v>
      </c>
      <c r="FS30" s="1041"/>
    </row>
    <row r="32" spans="1:176" ht="16.2" x14ac:dyDescent="0.35">
      <c r="A32" s="47" t="s">
        <v>360</v>
      </c>
    </row>
  </sheetData>
  <sortState xmlns:xlrd2="http://schemas.microsoft.com/office/spreadsheetml/2017/richdata2" ref="A6:FR30">
    <sortCondition descending="1" ref="FR6:FR30"/>
  </sortState>
  <mergeCells count="12">
    <mergeCell ref="FA3:FQ3"/>
    <mergeCell ref="BO3:CF3"/>
    <mergeCell ref="EJ3:EZ3"/>
    <mergeCell ref="DD3:DS3"/>
    <mergeCell ref="CO3:DC3"/>
    <mergeCell ref="DT3:EG3"/>
    <mergeCell ref="CG3:CN3"/>
    <mergeCell ref="AW3:BN3"/>
    <mergeCell ref="AU1:BB1"/>
    <mergeCell ref="AJ3:AV3"/>
    <mergeCell ref="D3:S3"/>
    <mergeCell ref="T3:AI3"/>
  </mergeCells>
  <phoneticPr fontId="5" type="noConversion"/>
  <pageMargins left="0.5" right="0.5" top="0.5" bottom="0.5" header="0" footer="0"/>
  <pageSetup orientation="landscape" r:id="rId1"/>
  <headerFooter alignWithMargins="0"/>
  <ignoredErrors>
    <ignoredError sqref="CF7 BN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78B42-A9F3-4BEC-BFEA-67FB203AF617}">
  <dimension ref="A1:BM17"/>
  <sheetViews>
    <sheetView topLeftCell="B1" workbookViewId="0">
      <selection activeCell="BS17" sqref="BS17"/>
    </sheetView>
  </sheetViews>
  <sheetFormatPr defaultRowHeight="13.2" x14ac:dyDescent="0.25"/>
  <cols>
    <col min="1" max="1" width="23.6640625" bestFit="1" customWidth="1"/>
    <col min="3" max="3" width="20.5546875" bestFit="1" customWidth="1"/>
    <col min="4" max="4" width="17.6640625" bestFit="1" customWidth="1"/>
    <col min="5" max="64" width="3.33203125" bestFit="1" customWidth="1"/>
    <col min="65" max="65" width="6.5546875" bestFit="1" customWidth="1"/>
  </cols>
  <sheetData>
    <row r="1" spans="1:65" ht="23.4" x14ac:dyDescent="0.45">
      <c r="A1" s="355" t="s">
        <v>640</v>
      </c>
    </row>
    <row r="2" spans="1:65" ht="17.399999999999999" x14ac:dyDescent="0.3">
      <c r="A2" s="142" t="s">
        <v>650</v>
      </c>
    </row>
    <row r="6" spans="1:65" x14ac:dyDescent="0.25">
      <c r="E6" s="1559" t="s">
        <v>298</v>
      </c>
      <c r="F6" s="1560"/>
      <c r="G6" s="1560"/>
      <c r="H6" s="1560"/>
      <c r="I6" s="1560"/>
      <c r="J6" s="1560"/>
      <c r="K6" s="1561"/>
      <c r="L6" s="1559" t="s">
        <v>298</v>
      </c>
      <c r="M6" s="1560"/>
      <c r="N6" s="1560"/>
      <c r="O6" s="1560"/>
      <c r="P6" s="1560"/>
      <c r="Q6" s="1560"/>
      <c r="R6" s="1561"/>
      <c r="S6" s="1562"/>
      <c r="T6" s="1563"/>
      <c r="U6" s="1563"/>
      <c r="V6" s="1563"/>
      <c r="W6" s="1563"/>
      <c r="X6" s="1564"/>
      <c r="Y6" s="160" t="s">
        <v>252</v>
      </c>
      <c r="Z6" s="160"/>
      <c r="AA6" s="160"/>
      <c r="AB6" s="160"/>
      <c r="AC6" s="160"/>
      <c r="AD6" s="160" t="s">
        <v>252</v>
      </c>
      <c r="AE6" s="160"/>
      <c r="AF6" s="160"/>
      <c r="AG6" s="160"/>
      <c r="AH6" s="160"/>
      <c r="AI6" s="1565" t="s">
        <v>251</v>
      </c>
      <c r="AJ6" s="1566"/>
      <c r="AK6" s="1566"/>
      <c r="AL6" s="1566"/>
      <c r="AM6" s="1567"/>
      <c r="AN6" s="1559" t="s">
        <v>298</v>
      </c>
      <c r="AO6" s="1560"/>
      <c r="AP6" s="1560"/>
      <c r="AQ6" s="1560"/>
      <c r="AR6" s="1560"/>
      <c r="AS6" s="1561"/>
      <c r="AT6" s="1559" t="s">
        <v>298</v>
      </c>
      <c r="AU6" s="1560"/>
      <c r="AV6" s="1560"/>
      <c r="AW6" s="1560"/>
      <c r="AX6" s="1560"/>
      <c r="AY6" s="1561"/>
      <c r="AZ6" s="1556" t="s">
        <v>329</v>
      </c>
      <c r="BA6" s="1557"/>
      <c r="BB6" s="1557"/>
      <c r="BC6" s="1557"/>
      <c r="BD6" s="1558"/>
      <c r="BE6" s="160" t="s">
        <v>345</v>
      </c>
      <c r="BF6" s="160"/>
      <c r="BG6" s="160"/>
      <c r="BH6" s="160"/>
      <c r="BI6" s="160" t="s">
        <v>253</v>
      </c>
      <c r="BJ6" s="160"/>
      <c r="BK6" s="160"/>
      <c r="BL6" s="28"/>
      <c r="BM6" s="28"/>
    </row>
    <row r="7" spans="1:65" ht="109.8" x14ac:dyDescent="0.25">
      <c r="A7" s="93" t="s">
        <v>16</v>
      </c>
      <c r="B7" s="93" t="s">
        <v>17</v>
      </c>
      <c r="C7" s="93" t="s">
        <v>18</v>
      </c>
      <c r="D7" s="1086" t="s">
        <v>156</v>
      </c>
      <c r="E7" s="1075" t="s">
        <v>85</v>
      </c>
      <c r="F7" s="453" t="s">
        <v>42</v>
      </c>
      <c r="G7" s="453" t="s">
        <v>103</v>
      </c>
      <c r="H7" s="453" t="s">
        <v>339</v>
      </c>
      <c r="I7" s="453" t="s">
        <v>340</v>
      </c>
      <c r="J7" s="453"/>
      <c r="K7" s="1084" t="s">
        <v>349</v>
      </c>
      <c r="L7" s="1089" t="s">
        <v>85</v>
      </c>
      <c r="M7" s="1090" t="s">
        <v>42</v>
      </c>
      <c r="N7" s="1090" t="s">
        <v>103</v>
      </c>
      <c r="O7" s="1090" t="s">
        <v>339</v>
      </c>
      <c r="P7" s="1090" t="s">
        <v>340</v>
      </c>
      <c r="Q7" s="1090"/>
      <c r="R7" s="1084" t="s">
        <v>349</v>
      </c>
      <c r="S7" s="454" t="s">
        <v>85</v>
      </c>
      <c r="T7" s="454" t="s">
        <v>42</v>
      </c>
      <c r="U7" s="454"/>
      <c r="V7" s="454"/>
      <c r="W7" s="454"/>
      <c r="X7" s="454" t="s">
        <v>349</v>
      </c>
      <c r="Y7" s="1079"/>
      <c r="Z7" s="1079" t="s">
        <v>85</v>
      </c>
      <c r="AA7" s="1079" t="s">
        <v>42</v>
      </c>
      <c r="AB7" s="1079"/>
      <c r="AC7" s="1084" t="s">
        <v>349</v>
      </c>
      <c r="AD7" s="1079"/>
      <c r="AE7" s="1079" t="s">
        <v>85</v>
      </c>
      <c r="AF7" s="1079" t="s">
        <v>42</v>
      </c>
      <c r="AG7" s="1079"/>
      <c r="AH7" s="1084" t="s">
        <v>349</v>
      </c>
      <c r="AI7" s="1082" t="s">
        <v>108</v>
      </c>
      <c r="AJ7" s="1082" t="s">
        <v>85</v>
      </c>
      <c r="AK7" s="1082"/>
      <c r="AL7" s="1082"/>
      <c r="AM7" s="1084" t="s">
        <v>349</v>
      </c>
      <c r="AN7" s="1075" t="s">
        <v>85</v>
      </c>
      <c r="AO7" s="1075" t="s">
        <v>139</v>
      </c>
      <c r="AP7" s="1075" t="s">
        <v>42</v>
      </c>
      <c r="AQ7" s="1075"/>
      <c r="AR7" s="1075"/>
      <c r="AS7" s="1084" t="s">
        <v>349</v>
      </c>
      <c r="AT7" s="1075" t="s">
        <v>85</v>
      </c>
      <c r="AU7" s="1075"/>
      <c r="AV7" s="1075" t="s">
        <v>42</v>
      </c>
      <c r="AW7" s="1075"/>
      <c r="AX7" s="1075"/>
      <c r="AY7" s="1084" t="s">
        <v>349</v>
      </c>
      <c r="AZ7" s="1080" t="s">
        <v>85</v>
      </c>
      <c r="BA7" s="1080"/>
      <c r="BB7" s="1080" t="s">
        <v>42</v>
      </c>
      <c r="BC7" s="1080"/>
      <c r="BD7" s="1084" t="s">
        <v>349</v>
      </c>
      <c r="BE7" s="1079" t="s">
        <v>85</v>
      </c>
      <c r="BF7" s="1079" t="s">
        <v>42</v>
      </c>
      <c r="BG7" s="1079"/>
      <c r="BH7" s="1084" t="s">
        <v>349</v>
      </c>
      <c r="BI7" s="1079" t="s">
        <v>85</v>
      </c>
      <c r="BJ7" s="1079" t="s">
        <v>42</v>
      </c>
      <c r="BK7" s="1079"/>
      <c r="BL7" s="1083" t="s">
        <v>349</v>
      </c>
      <c r="BM7" s="28" t="s">
        <v>20</v>
      </c>
    </row>
    <row r="8" spans="1:65" x14ac:dyDescent="0.25">
      <c r="A8" s="28"/>
      <c r="B8" s="28"/>
      <c r="C8" s="28"/>
      <c r="D8" s="1073"/>
      <c r="E8" s="292"/>
      <c r="F8" s="1076"/>
      <c r="G8" s="292"/>
      <c r="H8" s="453"/>
      <c r="I8" s="1077"/>
      <c r="J8" s="453"/>
      <c r="K8" s="1034"/>
      <c r="L8" s="292"/>
      <c r="M8" s="292"/>
      <c r="N8" s="292"/>
      <c r="O8" s="292"/>
      <c r="P8" s="292"/>
      <c r="Q8" s="292"/>
      <c r="R8" s="1034"/>
      <c r="S8" s="457"/>
      <c r="T8" s="457"/>
      <c r="U8" s="457"/>
      <c r="V8" s="457"/>
      <c r="W8" s="457"/>
      <c r="X8" s="457"/>
      <c r="Y8" s="160"/>
      <c r="Z8" s="160"/>
      <c r="AA8" s="160"/>
      <c r="AB8" s="160"/>
      <c r="AC8" s="1034"/>
      <c r="AD8" s="160"/>
      <c r="AE8" s="160"/>
      <c r="AF8" s="160"/>
      <c r="AG8" s="160"/>
      <c r="AH8" s="1034"/>
      <c r="AI8" s="110"/>
      <c r="AJ8" s="110"/>
      <c r="AK8" s="110"/>
      <c r="AL8" s="110"/>
      <c r="AM8" s="1034"/>
      <c r="AN8" s="292"/>
      <c r="AO8" s="292"/>
      <c r="AP8" s="292"/>
      <c r="AQ8" s="292"/>
      <c r="AR8" s="292"/>
      <c r="AS8" s="1034"/>
      <c r="AT8" s="292"/>
      <c r="AU8" s="292"/>
      <c r="AV8" s="292"/>
      <c r="AW8" s="292"/>
      <c r="AX8" s="292"/>
      <c r="AY8" s="1034"/>
      <c r="AZ8" s="1081"/>
      <c r="BA8" s="1081"/>
      <c r="BB8" s="1081"/>
      <c r="BC8" s="1081"/>
      <c r="BD8" s="1034"/>
      <c r="BE8" s="160"/>
      <c r="BF8" s="160"/>
      <c r="BG8" s="160"/>
      <c r="BH8" s="1034"/>
      <c r="BI8" s="160"/>
      <c r="BJ8" s="160"/>
      <c r="BK8" s="160"/>
      <c r="BL8" s="1085"/>
      <c r="BM8" s="28"/>
    </row>
    <row r="9" spans="1:65" x14ac:dyDescent="0.25">
      <c r="A9" s="44"/>
      <c r="B9" s="44"/>
      <c r="C9" s="44"/>
      <c r="D9" s="284"/>
      <c r="E9" s="292"/>
      <c r="F9" s="292"/>
      <c r="G9" s="292"/>
      <c r="H9" s="292"/>
      <c r="I9" s="292"/>
      <c r="J9" s="1078"/>
      <c r="K9" s="1034">
        <v>0</v>
      </c>
      <c r="L9" s="292"/>
      <c r="M9" s="292"/>
      <c r="N9" s="292"/>
      <c r="O9" s="292"/>
      <c r="P9" s="292"/>
      <c r="Q9" s="292"/>
      <c r="R9" s="1034">
        <v>0</v>
      </c>
      <c r="S9" s="457"/>
      <c r="T9" s="457"/>
      <c r="U9" s="457"/>
      <c r="V9" s="457"/>
      <c r="W9" s="457"/>
      <c r="X9" s="457"/>
      <c r="Y9" s="160"/>
      <c r="Z9" s="160"/>
      <c r="AA9" s="160"/>
      <c r="AB9" s="160"/>
      <c r="AC9" s="1034">
        <v>0</v>
      </c>
      <c r="AD9" s="160"/>
      <c r="AE9" s="160"/>
      <c r="AF9" s="160"/>
      <c r="AG9" s="160"/>
      <c r="AH9" s="1034">
        <v>0</v>
      </c>
      <c r="AI9" s="110"/>
      <c r="AJ9" s="110"/>
      <c r="AK9" s="110"/>
      <c r="AL9" s="110"/>
      <c r="AM9" s="1034">
        <v>0</v>
      </c>
      <c r="AN9" s="292"/>
      <c r="AO9" s="292"/>
      <c r="AP9" s="292"/>
      <c r="AQ9" s="292"/>
      <c r="AR9" s="292"/>
      <c r="AS9" s="1034">
        <v>0</v>
      </c>
      <c r="AT9" s="292"/>
      <c r="AU9" s="292"/>
      <c r="AV9" s="292"/>
      <c r="AW9" s="292"/>
      <c r="AX9" s="292"/>
      <c r="AY9" s="1034">
        <v>0</v>
      </c>
      <c r="AZ9" s="1081"/>
      <c r="BA9" s="1081"/>
      <c r="BB9" s="1081"/>
      <c r="BC9" s="1081"/>
      <c r="BD9" s="1034"/>
      <c r="BE9" s="160"/>
      <c r="BF9" s="160"/>
      <c r="BG9" s="160"/>
      <c r="BH9" s="1034"/>
      <c r="BI9" s="160"/>
      <c r="BJ9" s="160"/>
      <c r="BK9" s="160"/>
      <c r="BL9" s="1085"/>
      <c r="BM9" s="28">
        <v>0</v>
      </c>
    </row>
    <row r="10" spans="1:65" x14ac:dyDescent="0.25">
      <c r="A10" s="44"/>
      <c r="B10" s="136"/>
      <c r="C10" s="135"/>
      <c r="D10" s="1074"/>
      <c r="E10" s="292"/>
      <c r="F10" s="292"/>
      <c r="G10" s="292"/>
      <c r="H10" s="292"/>
      <c r="I10" s="292"/>
      <c r="J10" s="1078"/>
      <c r="K10" s="1034">
        <v>0</v>
      </c>
      <c r="L10" s="292"/>
      <c r="M10" s="292"/>
      <c r="N10" s="292"/>
      <c r="O10" s="292"/>
      <c r="P10" s="292"/>
      <c r="Q10" s="292"/>
      <c r="R10" s="1034">
        <v>0</v>
      </c>
      <c r="S10" s="457"/>
      <c r="T10" s="457"/>
      <c r="U10" s="457"/>
      <c r="V10" s="457"/>
      <c r="W10" s="457"/>
      <c r="X10" s="457"/>
      <c r="Y10" s="160"/>
      <c r="Z10" s="160"/>
      <c r="AA10" s="160"/>
      <c r="AB10" s="160"/>
      <c r="AC10" s="1034"/>
      <c r="AD10" s="160"/>
      <c r="AE10" s="160"/>
      <c r="AF10" s="160"/>
      <c r="AG10" s="160"/>
      <c r="AH10" s="1034"/>
      <c r="AI10" s="110"/>
      <c r="AJ10" s="110"/>
      <c r="AK10" s="110"/>
      <c r="AL10" s="110"/>
      <c r="AM10" s="1034"/>
      <c r="AN10" s="292"/>
      <c r="AO10" s="292"/>
      <c r="AP10" s="292"/>
      <c r="AQ10" s="292"/>
      <c r="AR10" s="292"/>
      <c r="AS10" s="1034"/>
      <c r="AT10" s="292"/>
      <c r="AU10" s="292"/>
      <c r="AV10" s="292"/>
      <c r="AW10" s="292"/>
      <c r="AX10" s="292"/>
      <c r="AY10" s="1034"/>
      <c r="AZ10" s="1081"/>
      <c r="BA10" s="1081"/>
      <c r="BB10" s="1081"/>
      <c r="BC10" s="1081"/>
      <c r="BD10" s="1034"/>
      <c r="BE10" s="160"/>
      <c r="BF10" s="160"/>
      <c r="BG10" s="160"/>
      <c r="BH10" s="1034"/>
      <c r="BI10" s="160"/>
      <c r="BJ10" s="160"/>
      <c r="BK10" s="160"/>
      <c r="BL10" s="1085"/>
      <c r="BM10" s="28">
        <v>0</v>
      </c>
    </row>
    <row r="11" spans="1:65" x14ac:dyDescent="0.25">
      <c r="A11" s="44"/>
      <c r="B11" s="44"/>
      <c r="C11" s="44"/>
      <c r="D11" s="284"/>
      <c r="E11" s="292"/>
      <c r="F11" s="292"/>
      <c r="G11" s="292"/>
      <c r="H11" s="292"/>
      <c r="I11" s="292"/>
      <c r="J11" s="1078"/>
      <c r="K11" s="1034"/>
      <c r="L11" s="292"/>
      <c r="M11" s="292"/>
      <c r="N11" s="292"/>
      <c r="O11" s="292"/>
      <c r="P11" s="292"/>
      <c r="Q11" s="292"/>
      <c r="R11" s="1034"/>
      <c r="S11" s="457"/>
      <c r="T11" s="457"/>
      <c r="U11" s="457"/>
      <c r="V11" s="457"/>
      <c r="W11" s="457"/>
      <c r="X11" s="457"/>
      <c r="Y11" s="160"/>
      <c r="Z11" s="160"/>
      <c r="AA11" s="160"/>
      <c r="AB11" s="160"/>
      <c r="AC11" s="1034">
        <v>0</v>
      </c>
      <c r="AD11" s="160"/>
      <c r="AE11" s="160"/>
      <c r="AF11" s="160"/>
      <c r="AG11" s="160"/>
      <c r="AH11" s="1034">
        <v>0</v>
      </c>
      <c r="AI11" s="110"/>
      <c r="AJ11" s="110"/>
      <c r="AK11" s="110"/>
      <c r="AL11" s="110"/>
      <c r="AM11" s="1034">
        <v>0</v>
      </c>
      <c r="AN11" s="292"/>
      <c r="AO11" s="292"/>
      <c r="AP11" s="292"/>
      <c r="AQ11" s="292"/>
      <c r="AR11" s="292"/>
      <c r="AS11" s="1034">
        <v>0</v>
      </c>
      <c r="AT11" s="292"/>
      <c r="AU11" s="292"/>
      <c r="AV11" s="292"/>
      <c r="AW11" s="292"/>
      <c r="AX11" s="292"/>
      <c r="AY11" s="1034">
        <v>0</v>
      </c>
      <c r="AZ11" s="1081"/>
      <c r="BA11" s="1081"/>
      <c r="BB11" s="1081"/>
      <c r="BC11" s="1081"/>
      <c r="BD11" s="1034"/>
      <c r="BE11" s="160"/>
      <c r="BF11" s="160"/>
      <c r="BG11" s="160"/>
      <c r="BH11" s="1034">
        <v>0</v>
      </c>
      <c r="BI11" s="160"/>
      <c r="BJ11" s="160"/>
      <c r="BK11" s="160"/>
      <c r="BL11" s="1085">
        <v>0</v>
      </c>
      <c r="BM11" s="28">
        <v>0</v>
      </c>
    </row>
    <row r="12" spans="1:65" x14ac:dyDescent="0.25">
      <c r="A12" s="44"/>
      <c r="B12" s="28"/>
      <c r="C12" s="44"/>
      <c r="D12" s="284"/>
      <c r="E12" s="292"/>
      <c r="F12" s="292"/>
      <c r="G12" s="292"/>
      <c r="H12" s="292"/>
      <c r="I12" s="292"/>
      <c r="J12" s="1077"/>
      <c r="K12" s="1034"/>
      <c r="L12" s="292"/>
      <c r="M12" s="292"/>
      <c r="N12" s="292"/>
      <c r="O12" s="292"/>
      <c r="P12" s="292"/>
      <c r="Q12" s="292"/>
      <c r="R12" s="1034"/>
      <c r="S12" s="457"/>
      <c r="T12" s="457"/>
      <c r="U12" s="457"/>
      <c r="V12" s="457"/>
      <c r="W12" s="457"/>
      <c r="X12" s="457"/>
      <c r="Y12" s="160"/>
      <c r="Z12" s="160"/>
      <c r="AA12" s="160"/>
      <c r="AB12" s="160"/>
      <c r="AC12" s="1034"/>
      <c r="AD12" s="160"/>
      <c r="AE12" s="160"/>
      <c r="AF12" s="160"/>
      <c r="AG12" s="160"/>
      <c r="AH12" s="1034"/>
      <c r="AI12" s="110"/>
      <c r="AJ12" s="110"/>
      <c r="AK12" s="110"/>
      <c r="AL12" s="110"/>
      <c r="AM12" s="1034"/>
      <c r="AN12" s="292"/>
      <c r="AO12" s="292"/>
      <c r="AP12" s="292"/>
      <c r="AQ12" s="292"/>
      <c r="AR12" s="292"/>
      <c r="AS12" s="1034"/>
      <c r="AT12" s="292"/>
      <c r="AU12" s="292"/>
      <c r="AV12" s="292"/>
      <c r="AW12" s="292"/>
      <c r="AX12" s="292"/>
      <c r="AY12" s="1034"/>
      <c r="AZ12" s="1081"/>
      <c r="BA12" s="1081"/>
      <c r="BB12" s="1081"/>
      <c r="BC12" s="1081"/>
      <c r="BD12" s="1034"/>
      <c r="BE12" s="160"/>
      <c r="BF12" s="160"/>
      <c r="BG12" s="160"/>
      <c r="BH12" s="1034"/>
      <c r="BI12" s="160"/>
      <c r="BJ12" s="160"/>
      <c r="BK12" s="160"/>
      <c r="BL12" s="1085"/>
      <c r="BM12" s="28">
        <v>0</v>
      </c>
    </row>
    <row r="13" spans="1:65" x14ac:dyDescent="0.25">
      <c r="A13" s="28"/>
      <c r="B13" s="28"/>
      <c r="C13" s="28"/>
      <c r="D13" s="1073"/>
      <c r="E13" s="292"/>
      <c r="F13" s="292"/>
      <c r="G13" s="292"/>
      <c r="H13" s="292"/>
      <c r="I13" s="292"/>
      <c r="J13" s="1078"/>
      <c r="K13" s="1034"/>
      <c r="L13" s="292"/>
      <c r="M13" s="292"/>
      <c r="N13" s="292"/>
      <c r="O13" s="292"/>
      <c r="P13" s="292"/>
      <c r="Q13" s="292"/>
      <c r="R13" s="1034"/>
      <c r="S13" s="457"/>
      <c r="T13" s="457"/>
      <c r="U13" s="457"/>
      <c r="V13" s="457"/>
      <c r="W13" s="457"/>
      <c r="X13" s="457">
        <v>0</v>
      </c>
      <c r="Y13" s="160"/>
      <c r="Z13" s="160"/>
      <c r="AA13" s="160"/>
      <c r="AB13" s="160"/>
      <c r="AC13" s="1034">
        <v>0</v>
      </c>
      <c r="AD13" s="160"/>
      <c r="AE13" s="160"/>
      <c r="AF13" s="160"/>
      <c r="AG13" s="160"/>
      <c r="AH13" s="1034">
        <v>0</v>
      </c>
      <c r="AI13" s="110"/>
      <c r="AJ13" s="110"/>
      <c r="AK13" s="110"/>
      <c r="AL13" s="110"/>
      <c r="AM13" s="1034"/>
      <c r="AN13" s="292"/>
      <c r="AO13" s="292"/>
      <c r="AP13" s="292"/>
      <c r="AQ13" s="292"/>
      <c r="AR13" s="292"/>
      <c r="AS13" s="1034">
        <v>0</v>
      </c>
      <c r="AT13" s="292"/>
      <c r="AU13" s="292"/>
      <c r="AV13" s="292"/>
      <c r="AW13" s="292"/>
      <c r="AX13" s="292"/>
      <c r="AY13" s="1034">
        <v>0</v>
      </c>
      <c r="AZ13" s="1081"/>
      <c r="BA13" s="1081"/>
      <c r="BB13" s="1081"/>
      <c r="BC13" s="1081"/>
      <c r="BD13" s="1034">
        <v>0</v>
      </c>
      <c r="BE13" s="160"/>
      <c r="BF13" s="160"/>
      <c r="BG13" s="160"/>
      <c r="BH13" s="1034"/>
      <c r="BI13" s="160"/>
      <c r="BJ13" s="160"/>
      <c r="BK13" s="160"/>
      <c r="BL13" s="1085"/>
      <c r="BM13" s="28">
        <v>0</v>
      </c>
    </row>
    <row r="14" spans="1:65" x14ac:dyDescent="0.25">
      <c r="A14" s="28"/>
      <c r="B14" s="28"/>
      <c r="C14" s="28"/>
      <c r="D14" s="1073"/>
      <c r="E14" s="292"/>
      <c r="F14" s="292"/>
      <c r="G14" s="292"/>
      <c r="H14" s="292"/>
      <c r="I14" s="292"/>
      <c r="J14" s="1078"/>
      <c r="K14" s="1034">
        <v>0</v>
      </c>
      <c r="L14" s="292"/>
      <c r="M14" s="292"/>
      <c r="N14" s="292"/>
      <c r="O14" s="292"/>
      <c r="P14" s="292"/>
      <c r="Q14" s="292"/>
      <c r="R14" s="1034"/>
      <c r="S14" s="457"/>
      <c r="T14" s="457"/>
      <c r="U14" s="457"/>
      <c r="V14" s="457"/>
      <c r="W14" s="457"/>
      <c r="X14" s="457">
        <v>0</v>
      </c>
      <c r="Y14" s="160"/>
      <c r="Z14" s="160"/>
      <c r="AA14" s="160"/>
      <c r="AB14" s="160"/>
      <c r="AC14" s="1034">
        <v>0</v>
      </c>
      <c r="AD14" s="160"/>
      <c r="AE14" s="160"/>
      <c r="AF14" s="160"/>
      <c r="AG14" s="160"/>
      <c r="AH14" s="1034">
        <v>0</v>
      </c>
      <c r="AI14" s="110"/>
      <c r="AJ14" s="110"/>
      <c r="AK14" s="110"/>
      <c r="AL14" s="110"/>
      <c r="AM14" s="1034">
        <v>0</v>
      </c>
      <c r="AN14" s="292"/>
      <c r="AO14" s="292"/>
      <c r="AP14" s="292"/>
      <c r="AQ14" s="292"/>
      <c r="AR14" s="292"/>
      <c r="AS14" s="1034"/>
      <c r="AT14" s="292"/>
      <c r="AU14" s="292"/>
      <c r="AV14" s="292"/>
      <c r="AW14" s="292"/>
      <c r="AX14" s="292"/>
      <c r="AY14" s="1034"/>
      <c r="AZ14" s="1081"/>
      <c r="BA14" s="1081"/>
      <c r="BB14" s="1081"/>
      <c r="BC14" s="1081"/>
      <c r="BD14" s="1034"/>
      <c r="BE14" s="160"/>
      <c r="BF14" s="160"/>
      <c r="BG14" s="160"/>
      <c r="BH14" s="1034">
        <v>0</v>
      </c>
      <c r="BI14" s="160"/>
      <c r="BJ14" s="160"/>
      <c r="BK14" s="160"/>
      <c r="BL14" s="1085">
        <v>0</v>
      </c>
      <c r="BM14" s="28">
        <v>0</v>
      </c>
    </row>
    <row r="15" spans="1:65" x14ac:dyDescent="0.25">
      <c r="A15" s="28"/>
      <c r="B15" s="28"/>
      <c r="C15" s="28"/>
      <c r="D15" s="28"/>
      <c r="E15" s="292"/>
      <c r="F15" s="292"/>
      <c r="G15" s="292"/>
      <c r="H15" s="292"/>
      <c r="I15" s="292"/>
      <c r="J15" s="292"/>
      <c r="K15" s="1034">
        <v>0</v>
      </c>
      <c r="L15" s="292"/>
      <c r="M15" s="292"/>
      <c r="N15" s="292"/>
      <c r="O15" s="292"/>
      <c r="P15" s="292"/>
      <c r="Q15" s="292"/>
      <c r="R15" s="1034"/>
      <c r="S15" s="457"/>
      <c r="T15" s="457"/>
      <c r="U15" s="457"/>
      <c r="V15" s="457"/>
      <c r="W15" s="457"/>
      <c r="X15" s="457"/>
      <c r="Y15" s="160"/>
      <c r="Z15" s="160"/>
      <c r="AA15" s="160"/>
      <c r="AB15" s="160"/>
      <c r="AC15" s="1034">
        <v>0</v>
      </c>
      <c r="AD15" s="160"/>
      <c r="AE15" s="160"/>
      <c r="AF15" s="160"/>
      <c r="AG15" s="160"/>
      <c r="AH15" s="1034">
        <v>0</v>
      </c>
      <c r="AI15" s="110"/>
      <c r="AJ15" s="110"/>
      <c r="AK15" s="110"/>
      <c r="AL15" s="110"/>
      <c r="AM15" s="1034">
        <v>0</v>
      </c>
      <c r="AN15" s="292"/>
      <c r="AO15" s="292"/>
      <c r="AP15" s="292"/>
      <c r="AQ15" s="292"/>
      <c r="AR15" s="292"/>
      <c r="AS15" s="1034">
        <v>0</v>
      </c>
      <c r="AT15" s="292"/>
      <c r="AU15" s="292"/>
      <c r="AV15" s="292"/>
      <c r="AW15" s="292"/>
      <c r="AX15" s="292"/>
      <c r="AY15" s="1034">
        <v>0</v>
      </c>
      <c r="AZ15" s="1081"/>
      <c r="BA15" s="1081"/>
      <c r="BB15" s="1081"/>
      <c r="BC15" s="1081"/>
      <c r="BD15" s="1034"/>
      <c r="BE15" s="160"/>
      <c r="BF15" s="160"/>
      <c r="BG15" s="160"/>
      <c r="BH15" s="1034">
        <v>0</v>
      </c>
      <c r="BI15" s="160"/>
      <c r="BJ15" s="160"/>
      <c r="BK15" s="160"/>
      <c r="BL15" s="1085">
        <v>0</v>
      </c>
      <c r="BM15" s="28">
        <v>0</v>
      </c>
    </row>
    <row r="16" spans="1:65" x14ac:dyDescent="0.25">
      <c r="A16" s="28"/>
      <c r="B16" s="28"/>
      <c r="C16" s="28"/>
      <c r="D16" s="28"/>
      <c r="E16" s="292"/>
      <c r="F16" s="292"/>
      <c r="G16" s="292"/>
      <c r="H16" s="292"/>
      <c r="I16" s="292"/>
      <c r="J16" s="292"/>
      <c r="K16" s="1034"/>
      <c r="L16" s="292"/>
      <c r="M16" s="292"/>
      <c r="N16" s="292"/>
      <c r="O16" s="292"/>
      <c r="P16" s="292"/>
      <c r="Q16" s="292"/>
      <c r="R16" s="1034"/>
      <c r="S16" s="457"/>
      <c r="T16" s="457"/>
      <c r="U16" s="457"/>
      <c r="V16" s="457"/>
      <c r="W16" s="457"/>
      <c r="X16" s="457"/>
      <c r="Y16" s="160"/>
      <c r="Z16" s="160"/>
      <c r="AA16" s="160"/>
      <c r="AB16" s="160"/>
      <c r="AC16" s="1034"/>
      <c r="AD16" s="160"/>
      <c r="AE16" s="160"/>
      <c r="AF16" s="160"/>
      <c r="AG16" s="160"/>
      <c r="AH16" s="1034"/>
      <c r="AI16" s="110"/>
      <c r="AJ16" s="110"/>
      <c r="AK16" s="110"/>
      <c r="AL16" s="110"/>
      <c r="AM16" s="1034"/>
      <c r="AN16" s="292"/>
      <c r="AO16" s="292"/>
      <c r="AP16" s="292"/>
      <c r="AQ16" s="292"/>
      <c r="AR16" s="292"/>
      <c r="AS16" s="1034"/>
      <c r="AT16" s="292"/>
      <c r="AU16" s="292"/>
      <c r="AV16" s="292"/>
      <c r="AW16" s="292"/>
      <c r="AX16" s="292"/>
      <c r="AY16" s="1034"/>
      <c r="AZ16" s="1081"/>
      <c r="BA16" s="1081"/>
      <c r="BB16" s="1081"/>
      <c r="BC16" s="1081"/>
      <c r="BD16" s="1034"/>
      <c r="BE16" s="160"/>
      <c r="BF16" s="160"/>
      <c r="BG16" s="160"/>
      <c r="BH16" s="1034"/>
      <c r="BI16" s="160"/>
      <c r="BJ16" s="160"/>
      <c r="BK16" s="160"/>
      <c r="BL16" s="1085"/>
      <c r="BM16" s="28">
        <v>0</v>
      </c>
    </row>
    <row r="17" spans="1:65" x14ac:dyDescent="0.25">
      <c r="A17" s="28"/>
      <c r="B17" s="28"/>
      <c r="C17" s="28"/>
      <c r="D17" s="28"/>
      <c r="E17" s="292"/>
      <c r="F17" s="292"/>
      <c r="G17" s="292"/>
      <c r="H17" s="292"/>
      <c r="I17" s="292"/>
      <c r="J17" s="292"/>
      <c r="K17" s="1034"/>
      <c r="L17" s="292"/>
      <c r="M17" s="292"/>
      <c r="N17" s="292"/>
      <c r="O17" s="292"/>
      <c r="P17" s="292"/>
      <c r="Q17" s="292"/>
      <c r="R17" s="1034"/>
      <c r="S17" s="457"/>
      <c r="T17" s="457"/>
      <c r="U17" s="457"/>
      <c r="V17" s="457"/>
      <c r="W17" s="457"/>
      <c r="X17" s="457"/>
      <c r="Y17" s="160"/>
      <c r="Z17" s="160"/>
      <c r="AA17" s="160"/>
      <c r="AB17" s="160"/>
      <c r="AC17" s="1034"/>
      <c r="AD17" s="160"/>
      <c r="AE17" s="160"/>
      <c r="AF17" s="160"/>
      <c r="AG17" s="160"/>
      <c r="AH17" s="1034"/>
      <c r="AI17" s="110"/>
      <c r="AJ17" s="110"/>
      <c r="AK17" s="110"/>
      <c r="AL17" s="110"/>
      <c r="AM17" s="1034"/>
      <c r="AN17" s="292"/>
      <c r="AO17" s="292"/>
      <c r="AP17" s="292"/>
      <c r="AQ17" s="292"/>
      <c r="AR17" s="292"/>
      <c r="AS17" s="1034"/>
      <c r="AT17" s="292"/>
      <c r="AU17" s="292"/>
      <c r="AV17" s="292"/>
      <c r="AW17" s="292"/>
      <c r="AX17" s="292"/>
      <c r="AY17" s="1034"/>
      <c r="AZ17" s="1081"/>
      <c r="BA17" s="1081"/>
      <c r="BB17" s="1081"/>
      <c r="BC17" s="1081"/>
      <c r="BD17" s="1034"/>
      <c r="BE17" s="160"/>
      <c r="BF17" s="160"/>
      <c r="BG17" s="160"/>
      <c r="BH17" s="1034"/>
      <c r="BI17" s="160"/>
      <c r="BJ17" s="160"/>
      <c r="BK17" s="160"/>
      <c r="BL17" s="1085"/>
      <c r="BM17" s="28"/>
    </row>
  </sheetData>
  <mergeCells count="7">
    <mergeCell ref="AZ6:BD6"/>
    <mergeCell ref="E6:K6"/>
    <mergeCell ref="L6:R6"/>
    <mergeCell ref="S6:X6"/>
    <mergeCell ref="AI6:AM6"/>
    <mergeCell ref="AN6:AS6"/>
    <mergeCell ref="AT6:AY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A37E-3565-4734-9C66-550D929B7C29}">
  <dimension ref="A1:AM9"/>
  <sheetViews>
    <sheetView topLeftCell="A2" zoomScale="80" zoomScaleNormal="80" workbookViewId="0">
      <pane xSplit="10" ySplit="2" topLeftCell="Z4" activePane="bottomRight" state="frozen"/>
      <selection activeCell="BS17" sqref="BS17"/>
      <selection pane="topRight" activeCell="BS17" sqref="BS17"/>
      <selection pane="bottomLeft" activeCell="BS17" sqref="BS17"/>
      <selection pane="bottomRight" activeCell="BS17" sqref="BS17"/>
    </sheetView>
  </sheetViews>
  <sheetFormatPr defaultRowHeight="13.2" x14ac:dyDescent="0.25"/>
  <cols>
    <col min="2" max="2" width="30.6640625" customWidth="1"/>
    <col min="4" max="4" width="20.5546875" customWidth="1"/>
    <col min="5" max="5" width="21.5546875" customWidth="1"/>
    <col min="7" max="7" width="5" customWidth="1"/>
    <col min="8" max="8" width="5.109375" customWidth="1"/>
    <col min="9" max="9" width="4.88671875" customWidth="1"/>
    <col min="10" max="10" width="5.109375" customWidth="1"/>
    <col min="11" max="11" width="6.109375" customWidth="1"/>
    <col min="12" max="12" width="5" customWidth="1"/>
    <col min="13" max="13" width="4.109375" customWidth="1"/>
    <col min="14" max="14" width="4" customWidth="1"/>
    <col min="15" max="16" width="5.33203125" customWidth="1"/>
    <col min="17" max="17" width="4.6640625" customWidth="1"/>
    <col min="18" max="18" width="4.5546875" customWidth="1"/>
    <col min="19" max="19" width="4.33203125" customWidth="1"/>
    <col min="20" max="20" width="4.109375" customWidth="1"/>
    <col min="21" max="21" width="5.44140625" customWidth="1"/>
    <col min="22" max="22" width="5" customWidth="1"/>
    <col min="23" max="23" width="4.109375" customWidth="1"/>
    <col min="24" max="24" width="4.88671875" customWidth="1"/>
    <col min="25" max="25" width="6" customWidth="1"/>
    <col min="26" max="26" width="5.44140625" customWidth="1"/>
    <col min="27" max="27" width="4.5546875" customWidth="1"/>
    <col min="28" max="28" width="4.88671875" customWidth="1"/>
    <col min="29" max="29" width="5.44140625" customWidth="1"/>
    <col min="30" max="30" width="4" customWidth="1"/>
    <col min="31" max="31" width="5" customWidth="1"/>
    <col min="32" max="32" width="4.6640625" customWidth="1"/>
    <col min="33" max="33" width="4" customWidth="1"/>
    <col min="34" max="34" width="5" customWidth="1"/>
    <col min="35" max="35" width="5.109375" customWidth="1"/>
    <col min="36" max="36" width="4.6640625" customWidth="1"/>
    <col min="37" max="37" width="4.44140625" customWidth="1"/>
  </cols>
  <sheetData>
    <row r="1" spans="1:39" x14ac:dyDescent="0.25">
      <c r="A1">
        <v>2021</v>
      </c>
    </row>
    <row r="2" spans="1:39" ht="45.75" customHeight="1" x14ac:dyDescent="0.4">
      <c r="A2" s="358" t="s">
        <v>639</v>
      </c>
      <c r="B2" s="145"/>
      <c r="C2" s="83"/>
      <c r="D2" s="83"/>
      <c r="E2" s="83"/>
      <c r="F2" s="83"/>
      <c r="G2" s="1429" t="s">
        <v>298</v>
      </c>
      <c r="H2" s="1430"/>
      <c r="I2" s="1430"/>
      <c r="J2" s="1430"/>
      <c r="K2" s="1431"/>
      <c r="L2" s="1429" t="s">
        <v>298</v>
      </c>
      <c r="M2" s="1430"/>
      <c r="N2" s="1430"/>
      <c r="O2" s="1430"/>
      <c r="P2" s="1431"/>
      <c r="Q2" s="598"/>
      <c r="R2" s="599"/>
      <c r="S2" s="599"/>
      <c r="T2" s="395"/>
      <c r="U2" s="1571" t="s">
        <v>254</v>
      </c>
      <c r="V2" s="1572"/>
      <c r="W2" s="1572"/>
      <c r="X2" s="1573"/>
      <c r="Y2" s="669" t="s">
        <v>254</v>
      </c>
      <c r="Z2" s="670"/>
      <c r="AA2" s="670"/>
      <c r="AB2" s="671"/>
      <c r="AC2" s="1426" t="s">
        <v>296</v>
      </c>
      <c r="AD2" s="1427"/>
      <c r="AE2" s="1427"/>
      <c r="AF2" s="1427"/>
      <c r="AG2" s="1428"/>
      <c r="AH2" s="1568" t="s">
        <v>434</v>
      </c>
      <c r="AI2" s="1569"/>
      <c r="AJ2" s="1569"/>
      <c r="AK2" s="1570"/>
      <c r="AL2" s="84"/>
    </row>
    <row r="3" spans="1:39" ht="108" customHeight="1" x14ac:dyDescent="0.4">
      <c r="A3" s="140" t="s">
        <v>338</v>
      </c>
      <c r="B3" s="161" t="s">
        <v>16</v>
      </c>
      <c r="C3" s="161" t="s">
        <v>17</v>
      </c>
      <c r="D3" s="161" t="s">
        <v>18</v>
      </c>
      <c r="E3" s="161" t="s">
        <v>225</v>
      </c>
      <c r="F3" s="161"/>
      <c r="G3" s="397" t="s">
        <v>83</v>
      </c>
      <c r="H3" s="398" t="s">
        <v>143</v>
      </c>
      <c r="I3" s="398" t="s">
        <v>42</v>
      </c>
      <c r="J3" s="398"/>
      <c r="K3" s="545"/>
      <c r="L3" s="397" t="s">
        <v>83</v>
      </c>
      <c r="M3" s="398" t="s">
        <v>143</v>
      </c>
      <c r="N3" s="398" t="s">
        <v>42</v>
      </c>
      <c r="O3" s="398"/>
      <c r="P3" s="545"/>
      <c r="Q3" s="536"/>
      <c r="R3" s="536"/>
      <c r="S3" s="536"/>
      <c r="T3" s="575"/>
      <c r="U3" s="672"/>
      <c r="V3" s="672"/>
      <c r="W3" s="672"/>
      <c r="X3" s="673"/>
      <c r="Y3" s="672"/>
      <c r="Z3" s="672"/>
      <c r="AA3" s="672"/>
      <c r="AB3" s="674"/>
      <c r="AC3" s="397" t="s">
        <v>83</v>
      </c>
      <c r="AD3" s="398" t="s">
        <v>143</v>
      </c>
      <c r="AE3" s="398" t="s">
        <v>42</v>
      </c>
      <c r="AF3" s="535" t="s">
        <v>85</v>
      </c>
      <c r="AG3" s="545"/>
      <c r="AH3" s="672"/>
      <c r="AI3" s="672"/>
      <c r="AJ3" s="672"/>
      <c r="AK3" s="679"/>
      <c r="AL3" s="97" t="s">
        <v>20</v>
      </c>
    </row>
    <row r="4" spans="1:39" ht="17.399999999999999" x14ac:dyDescent="0.4">
      <c r="A4" s="85"/>
      <c r="B4" s="161"/>
      <c r="C4" s="161"/>
      <c r="D4" s="161"/>
      <c r="E4" s="161"/>
      <c r="F4" s="161"/>
      <c r="G4" s="440"/>
      <c r="H4" s="431"/>
      <c r="I4" s="431"/>
      <c r="J4" s="431"/>
      <c r="K4" s="571"/>
      <c r="L4" s="571"/>
      <c r="M4" s="571"/>
      <c r="N4" s="571"/>
      <c r="O4" s="571"/>
      <c r="P4" s="571"/>
      <c r="Q4" s="437"/>
      <c r="R4" s="437"/>
      <c r="S4" s="437"/>
      <c r="T4" s="576"/>
      <c r="U4" s="675"/>
      <c r="V4" s="675"/>
      <c r="W4" s="675"/>
      <c r="X4" s="676"/>
      <c r="Y4" s="676"/>
      <c r="Z4" s="676"/>
      <c r="AA4" s="676"/>
      <c r="AB4" s="676"/>
      <c r="AC4" s="434"/>
      <c r="AD4" s="434"/>
      <c r="AE4" s="434"/>
      <c r="AF4" s="434"/>
      <c r="AG4" s="584"/>
      <c r="AH4" s="680"/>
      <c r="AI4" s="680"/>
      <c r="AJ4" s="680"/>
      <c r="AK4" s="681"/>
      <c r="AL4" s="98"/>
      <c r="AM4" s="50" t="s">
        <v>499</v>
      </c>
    </row>
    <row r="5" spans="1:39" ht="17.399999999999999" x14ac:dyDescent="0.4">
      <c r="A5" s="51"/>
      <c r="B5" s="71"/>
      <c r="C5" s="96"/>
      <c r="D5" s="104"/>
      <c r="E5" s="104"/>
      <c r="F5" s="156"/>
      <c r="G5" s="432"/>
      <c r="H5" s="432"/>
      <c r="I5" s="432"/>
      <c r="J5" s="432"/>
      <c r="K5" s="572"/>
      <c r="L5" s="432"/>
      <c r="M5" s="432"/>
      <c r="N5" s="432"/>
      <c r="O5" s="432"/>
      <c r="P5" s="572"/>
      <c r="Q5" s="438"/>
      <c r="R5" s="438"/>
      <c r="S5" s="438"/>
      <c r="T5" s="577"/>
      <c r="U5" s="677"/>
      <c r="V5" s="677"/>
      <c r="W5" s="677"/>
      <c r="X5" s="678"/>
      <c r="Y5" s="678"/>
      <c r="Z5" s="678"/>
      <c r="AA5" s="678"/>
      <c r="AB5" s="678"/>
      <c r="AC5" s="435"/>
      <c r="AD5" s="435"/>
      <c r="AE5" s="435"/>
      <c r="AF5" s="435"/>
      <c r="AG5" s="585"/>
      <c r="AH5" s="682"/>
      <c r="AI5" s="682"/>
      <c r="AJ5" s="682"/>
      <c r="AK5" s="683"/>
      <c r="AL5" s="98">
        <f>SUM(G5:AK5)</f>
        <v>0</v>
      </c>
      <c r="AM5" s="857"/>
    </row>
    <row r="6" spans="1:39" ht="17.399999999999999" x14ac:dyDescent="0.4">
      <c r="A6" s="51"/>
      <c r="B6" s="193"/>
      <c r="C6" s="196"/>
      <c r="D6" s="189"/>
      <c r="E6" s="189"/>
      <c r="F6" s="156"/>
      <c r="G6" s="432"/>
      <c r="H6" s="432"/>
      <c r="I6" s="432"/>
      <c r="J6" s="432"/>
      <c r="K6" s="572"/>
      <c r="L6" s="572"/>
      <c r="M6" s="572"/>
      <c r="N6" s="572"/>
      <c r="O6" s="572"/>
      <c r="P6" s="572"/>
      <c r="Q6" s="438"/>
      <c r="R6" s="438"/>
      <c r="S6" s="438"/>
      <c r="T6" s="577"/>
      <c r="U6" s="677"/>
      <c r="V6" s="677"/>
      <c r="W6" s="677"/>
      <c r="X6" s="678"/>
      <c r="Y6" s="678"/>
      <c r="Z6" s="678"/>
      <c r="AA6" s="678"/>
      <c r="AB6" s="678"/>
      <c r="AC6" s="435"/>
      <c r="AD6" s="435"/>
      <c r="AE6" s="435"/>
      <c r="AF6" s="435"/>
      <c r="AG6" s="585"/>
      <c r="AH6" s="682"/>
      <c r="AI6" s="682"/>
      <c r="AJ6" s="682"/>
      <c r="AK6" s="683"/>
      <c r="AL6" s="98">
        <f>SUM(AC6:AK6)</f>
        <v>0</v>
      </c>
      <c r="AM6" s="851"/>
    </row>
    <row r="7" spans="1:39" ht="17.399999999999999" x14ac:dyDescent="0.4">
      <c r="A7" s="51"/>
      <c r="B7" s="187"/>
      <c r="C7" s="196"/>
      <c r="D7" s="191"/>
      <c r="E7" s="191"/>
      <c r="F7" s="156"/>
      <c r="G7" s="432"/>
      <c r="H7" s="432"/>
      <c r="I7" s="432"/>
      <c r="J7" s="432"/>
      <c r="K7" s="572"/>
      <c r="L7" s="572"/>
      <c r="M7" s="572"/>
      <c r="N7" s="572"/>
      <c r="O7" s="572"/>
      <c r="P7" s="572"/>
      <c r="Q7" s="438"/>
      <c r="R7" s="438"/>
      <c r="S7" s="438"/>
      <c r="T7" s="577"/>
      <c r="U7" s="677"/>
      <c r="V7" s="677"/>
      <c r="W7" s="677"/>
      <c r="X7" s="678"/>
      <c r="Y7" s="678"/>
      <c r="Z7" s="678"/>
      <c r="AA7" s="678"/>
      <c r="AB7" s="678"/>
      <c r="AC7" s="435"/>
      <c r="AD7" s="435"/>
      <c r="AE7" s="435"/>
      <c r="AF7" s="435"/>
      <c r="AG7" s="585"/>
      <c r="AH7" s="682"/>
      <c r="AI7" s="682"/>
      <c r="AJ7" s="682"/>
      <c r="AK7" s="683"/>
      <c r="AL7" s="98">
        <f>SUM(AC7:AK7)</f>
        <v>0</v>
      </c>
      <c r="AM7" s="851"/>
    </row>
    <row r="8" spans="1:39" ht="17.399999999999999" x14ac:dyDescent="0.4">
      <c r="A8" s="51"/>
      <c r="B8" s="187"/>
      <c r="C8" s="194"/>
      <c r="D8" s="189"/>
      <c r="E8" s="189"/>
      <c r="F8" s="156"/>
      <c r="G8" s="432"/>
      <c r="H8" s="432"/>
      <c r="I8" s="432"/>
      <c r="J8" s="432"/>
      <c r="K8" s="572"/>
      <c r="L8" s="572"/>
      <c r="M8" s="572"/>
      <c r="N8" s="572"/>
      <c r="O8" s="572"/>
      <c r="P8" s="572"/>
      <c r="Q8" s="438"/>
      <c r="R8" s="438"/>
      <c r="S8" s="438"/>
      <c r="T8" s="577"/>
      <c r="U8" s="677"/>
      <c r="V8" s="677"/>
      <c r="W8" s="677"/>
      <c r="X8" s="678"/>
      <c r="Y8" s="678"/>
      <c r="Z8" s="678"/>
      <c r="AA8" s="678"/>
      <c r="AB8" s="678"/>
      <c r="AC8" s="435"/>
      <c r="AD8" s="435"/>
      <c r="AE8" s="435"/>
      <c r="AF8" s="435"/>
      <c r="AG8" s="585"/>
      <c r="AH8" s="682"/>
      <c r="AI8" s="682"/>
      <c r="AJ8" s="682"/>
      <c r="AK8" s="683"/>
      <c r="AL8" s="98"/>
      <c r="AM8" s="857"/>
    </row>
    <row r="9" spans="1:39" ht="17.399999999999999" x14ac:dyDescent="0.4">
      <c r="A9" s="51"/>
      <c r="B9" s="64"/>
      <c r="C9" s="149"/>
      <c r="D9" s="148"/>
      <c r="E9" s="103"/>
      <c r="F9" s="156"/>
      <c r="G9" s="433"/>
      <c r="H9" s="433"/>
      <c r="I9" s="433"/>
      <c r="J9" s="433"/>
      <c r="K9" s="573"/>
      <c r="L9" s="573"/>
      <c r="M9" s="573"/>
      <c r="N9" s="573"/>
      <c r="O9" s="573"/>
      <c r="P9" s="573"/>
      <c r="Q9" s="438"/>
      <c r="R9" s="438"/>
      <c r="S9" s="438"/>
      <c r="T9" s="577"/>
      <c r="U9" s="677"/>
      <c r="V9" s="677"/>
      <c r="W9" s="677"/>
      <c r="X9" s="678"/>
      <c r="Y9" s="678"/>
      <c r="Z9" s="678"/>
      <c r="AA9" s="678"/>
      <c r="AB9" s="678"/>
      <c r="AC9" s="436"/>
      <c r="AD9" s="435"/>
      <c r="AE9" s="436"/>
      <c r="AF9" s="436"/>
      <c r="AG9" s="586"/>
      <c r="AH9" s="684"/>
      <c r="AI9" s="684"/>
      <c r="AJ9" s="684"/>
      <c r="AK9" s="685"/>
      <c r="AL9" s="98"/>
      <c r="AM9" s="857"/>
    </row>
  </sheetData>
  <mergeCells count="5">
    <mergeCell ref="AC2:AG2"/>
    <mergeCell ref="AH2:AK2"/>
    <mergeCell ref="G2:K2"/>
    <mergeCell ref="L2:P2"/>
    <mergeCell ref="U2:X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R18"/>
  <sheetViews>
    <sheetView topLeftCell="A2" workbookViewId="0">
      <pane xSplit="1" topLeftCell="BO1" activePane="topRight" state="frozen"/>
      <selection activeCell="BS17" sqref="BS17"/>
      <selection pane="topRight" activeCell="A2" sqref="A2"/>
    </sheetView>
  </sheetViews>
  <sheetFormatPr defaultRowHeight="13.2" x14ac:dyDescent="0.25"/>
  <cols>
    <col min="1" max="1" width="26.33203125" customWidth="1"/>
    <col min="3" max="3" width="20.5546875" bestFit="1" customWidth="1"/>
    <col min="4" max="4" width="17.6640625" bestFit="1" customWidth="1"/>
    <col min="5" max="34" width="3.33203125" bestFit="1" customWidth="1"/>
    <col min="35" max="37" width="3.33203125" customWidth="1"/>
    <col min="38" max="67" width="3.33203125" bestFit="1" customWidth="1"/>
    <col min="68" max="68" width="6.5546875" bestFit="1" customWidth="1"/>
  </cols>
  <sheetData>
    <row r="1" spans="1:70" ht="26.4" x14ac:dyDescent="0.6">
      <c r="A1" s="139" t="s">
        <v>640</v>
      </c>
      <c r="B1" s="139"/>
      <c r="C1" s="139"/>
      <c r="D1" s="139"/>
      <c r="E1" s="139"/>
      <c r="F1" s="139"/>
      <c r="G1" s="139"/>
      <c r="N1" s="1500"/>
      <c r="O1" s="1500"/>
      <c r="P1" s="1500"/>
      <c r="Q1" s="1500"/>
      <c r="R1" s="1500"/>
      <c r="S1" s="1500"/>
      <c r="T1" s="1500"/>
    </row>
    <row r="2" spans="1:70" ht="20.399999999999999" x14ac:dyDescent="0.35">
      <c r="A2" s="358" t="s">
        <v>648</v>
      </c>
    </row>
    <row r="3" spans="1:70" x14ac:dyDescent="0.25">
      <c r="A3" s="1072" t="s">
        <v>649</v>
      </c>
    </row>
    <row r="4" spans="1:70" ht="20.399999999999999" x14ac:dyDescent="0.35">
      <c r="A4" s="358"/>
    </row>
    <row r="5" spans="1:70" ht="20.399999999999999" x14ac:dyDescent="0.35">
      <c r="A5" s="358"/>
    </row>
    <row r="6" spans="1:70" ht="13.2" customHeight="1" x14ac:dyDescent="0.25">
      <c r="E6" s="1559" t="s">
        <v>298</v>
      </c>
      <c r="F6" s="1560"/>
      <c r="G6" s="1560"/>
      <c r="H6" s="1560"/>
      <c r="I6" s="1560"/>
      <c r="J6" s="1560"/>
      <c r="K6" s="1561"/>
      <c r="L6" s="1559" t="s">
        <v>298</v>
      </c>
      <c r="M6" s="1560"/>
      <c r="N6" s="1560"/>
      <c r="O6" s="1560"/>
      <c r="P6" s="1560"/>
      <c r="Q6" s="1560"/>
      <c r="R6" s="1561"/>
      <c r="S6" s="1562"/>
      <c r="T6" s="1563"/>
      <c r="U6" s="1563"/>
      <c r="V6" s="1563"/>
      <c r="W6" s="1563"/>
      <c r="X6" s="1564"/>
      <c r="Y6" s="160" t="s">
        <v>252</v>
      </c>
      <c r="Z6" s="160"/>
      <c r="AA6" s="160"/>
      <c r="AB6" s="160"/>
      <c r="AC6" s="160"/>
      <c r="AD6" s="160" t="s">
        <v>252</v>
      </c>
      <c r="AE6" s="160"/>
      <c r="AF6" s="160"/>
      <c r="AG6" s="160"/>
      <c r="AH6" s="160"/>
      <c r="AI6" s="1574" t="s">
        <v>693</v>
      </c>
      <c r="AJ6" s="1575"/>
      <c r="AK6" s="1576"/>
      <c r="AL6" s="1565" t="s">
        <v>251</v>
      </c>
      <c r="AM6" s="1566"/>
      <c r="AN6" s="1566"/>
      <c r="AO6" s="1566"/>
      <c r="AP6" s="1567"/>
      <c r="AQ6" s="1559" t="s">
        <v>298</v>
      </c>
      <c r="AR6" s="1560"/>
      <c r="AS6" s="1560"/>
      <c r="AT6" s="1560"/>
      <c r="AU6" s="1560"/>
      <c r="AV6" s="1561"/>
      <c r="AW6" s="1559" t="s">
        <v>298</v>
      </c>
      <c r="AX6" s="1560"/>
      <c r="AY6" s="1560"/>
      <c r="AZ6" s="1560"/>
      <c r="BA6" s="1560"/>
      <c r="BB6" s="1561"/>
      <c r="BC6" s="1556" t="s">
        <v>329</v>
      </c>
      <c r="BD6" s="1557"/>
      <c r="BE6" s="1557"/>
      <c r="BF6" s="1557"/>
      <c r="BG6" s="1558"/>
      <c r="BH6" s="160" t="s">
        <v>345</v>
      </c>
      <c r="BI6" s="160"/>
      <c r="BJ6" s="160"/>
      <c r="BK6" s="160"/>
      <c r="BL6" s="160" t="s">
        <v>253</v>
      </c>
      <c r="BM6" s="160"/>
      <c r="BN6" s="160"/>
      <c r="BO6" s="28"/>
      <c r="BP6" s="28"/>
    </row>
    <row r="7" spans="1:70" ht="112.2" x14ac:dyDescent="0.25">
      <c r="A7" s="93" t="s">
        <v>16</v>
      </c>
      <c r="B7" s="93" t="s">
        <v>17</v>
      </c>
      <c r="C7" s="93" t="s">
        <v>156</v>
      </c>
      <c r="D7" s="1086" t="s">
        <v>220</v>
      </c>
      <c r="E7" s="1075" t="s">
        <v>85</v>
      </c>
      <c r="F7" s="453"/>
      <c r="G7" s="1075" t="s">
        <v>42</v>
      </c>
      <c r="H7" s="453" t="s">
        <v>340</v>
      </c>
      <c r="I7" s="453" t="s">
        <v>339</v>
      </c>
      <c r="J7" s="453"/>
      <c r="K7" s="1091" t="s">
        <v>349</v>
      </c>
      <c r="L7" s="1075" t="s">
        <v>85</v>
      </c>
      <c r="M7" s="1075"/>
      <c r="N7" s="1075" t="s">
        <v>42</v>
      </c>
      <c r="O7" s="453" t="s">
        <v>340</v>
      </c>
      <c r="P7" s="1089" t="s">
        <v>339</v>
      </c>
      <c r="Q7" s="1075"/>
      <c r="R7" s="1091" t="s">
        <v>349</v>
      </c>
      <c r="S7" s="454" t="s">
        <v>85</v>
      </c>
      <c r="T7" s="454" t="s">
        <v>42</v>
      </c>
      <c r="U7" s="454" t="s">
        <v>66</v>
      </c>
      <c r="V7" s="454" t="s">
        <v>190</v>
      </c>
      <c r="W7" s="454" t="s">
        <v>260</v>
      </c>
      <c r="X7" s="454" t="s">
        <v>349</v>
      </c>
      <c r="Y7" s="1079" t="s">
        <v>66</v>
      </c>
      <c r="Z7" s="1079" t="s">
        <v>85</v>
      </c>
      <c r="AA7" s="1079" t="s">
        <v>42</v>
      </c>
      <c r="AB7" s="1079" t="s">
        <v>138</v>
      </c>
      <c r="AC7" s="1084" t="s">
        <v>349</v>
      </c>
      <c r="AD7" s="1079" t="s">
        <v>66</v>
      </c>
      <c r="AE7" s="1079" t="s">
        <v>85</v>
      </c>
      <c r="AF7" s="1079" t="s">
        <v>42</v>
      </c>
      <c r="AG7" s="1079" t="s">
        <v>138</v>
      </c>
      <c r="AH7" s="1084" t="s">
        <v>349</v>
      </c>
      <c r="AI7" s="1123" t="s">
        <v>339</v>
      </c>
      <c r="AJ7" s="1123" t="s">
        <v>340</v>
      </c>
      <c r="AK7" s="1122" t="s">
        <v>349</v>
      </c>
      <c r="AL7" s="1082" t="s">
        <v>108</v>
      </c>
      <c r="AM7" s="1082" t="s">
        <v>339</v>
      </c>
      <c r="AN7" s="1082" t="s">
        <v>84</v>
      </c>
      <c r="AO7" s="1082" t="s">
        <v>85</v>
      </c>
      <c r="AP7" s="1084" t="s">
        <v>349</v>
      </c>
      <c r="AQ7" s="1075" t="s">
        <v>85</v>
      </c>
      <c r="AR7" s="453" t="s">
        <v>339</v>
      </c>
      <c r="AS7" s="1075" t="s">
        <v>42</v>
      </c>
      <c r="AT7" s="453" t="s">
        <v>340</v>
      </c>
      <c r="AU7" s="1075" t="s">
        <v>66</v>
      </c>
      <c r="AV7" s="1084" t="s">
        <v>349</v>
      </c>
      <c r="AW7" s="1075" t="s">
        <v>85</v>
      </c>
      <c r="AX7" s="1089" t="s">
        <v>339</v>
      </c>
      <c r="AY7" s="1075" t="s">
        <v>42</v>
      </c>
      <c r="AZ7" s="453" t="s">
        <v>340</v>
      </c>
      <c r="BA7" s="1075" t="s">
        <v>66</v>
      </c>
      <c r="BB7" s="1084" t="s">
        <v>349</v>
      </c>
      <c r="BC7" s="1080" t="s">
        <v>85</v>
      </c>
      <c r="BD7" s="1080" t="s">
        <v>66</v>
      </c>
      <c r="BE7" s="1080" t="s">
        <v>42</v>
      </c>
      <c r="BF7" s="1080" t="s">
        <v>138</v>
      </c>
      <c r="BG7" s="1084" t="s">
        <v>349</v>
      </c>
      <c r="BH7" s="1079" t="s">
        <v>85</v>
      </c>
      <c r="BI7" s="1079" t="s">
        <v>42</v>
      </c>
      <c r="BJ7" s="1079" t="s">
        <v>138</v>
      </c>
      <c r="BK7" s="1084" t="s">
        <v>349</v>
      </c>
      <c r="BL7" s="1079" t="s">
        <v>85</v>
      </c>
      <c r="BM7" s="1079" t="s">
        <v>42</v>
      </c>
      <c r="BN7" s="1079" t="s">
        <v>138</v>
      </c>
      <c r="BO7" s="1083" t="s">
        <v>349</v>
      </c>
      <c r="BP7" s="28" t="s">
        <v>20</v>
      </c>
      <c r="BQ7" s="1369" t="s">
        <v>499</v>
      </c>
    </row>
    <row r="8" spans="1:70" ht="21.6" customHeight="1" x14ac:dyDescent="0.25">
      <c r="A8" s="28" t="s">
        <v>490</v>
      </c>
      <c r="B8" s="256">
        <v>3115</v>
      </c>
      <c r="C8" s="28" t="s">
        <v>491</v>
      </c>
      <c r="D8" s="1073" t="s">
        <v>492</v>
      </c>
      <c r="E8" s="292">
        <v>2</v>
      </c>
      <c r="F8" s="1076"/>
      <c r="G8" s="292">
        <v>7</v>
      </c>
      <c r="H8" s="1077">
        <v>5</v>
      </c>
      <c r="I8" s="1077">
        <v>3</v>
      </c>
      <c r="J8" s="453"/>
      <c r="K8" s="1092">
        <f>SUM(E8:J8)</f>
        <v>17</v>
      </c>
      <c r="L8" s="292">
        <v>2</v>
      </c>
      <c r="M8" s="292"/>
      <c r="N8" s="292">
        <v>7</v>
      </c>
      <c r="O8" s="292">
        <v>3</v>
      </c>
      <c r="P8" s="292">
        <v>3</v>
      </c>
      <c r="Q8" s="292"/>
      <c r="R8" s="1092">
        <f>SUM(L8:Q8)</f>
        <v>15</v>
      </c>
      <c r="S8" s="457"/>
      <c r="T8" s="457"/>
      <c r="U8" s="457"/>
      <c r="V8" s="457"/>
      <c r="W8" s="457"/>
      <c r="X8" s="457"/>
      <c r="Y8" s="160"/>
      <c r="Z8" s="160"/>
      <c r="AA8" s="160"/>
      <c r="AB8" s="160"/>
      <c r="AC8" s="1034"/>
      <c r="AD8" s="160"/>
      <c r="AE8" s="160"/>
      <c r="AF8" s="160"/>
      <c r="AG8" s="160"/>
      <c r="AH8" s="1034"/>
      <c r="AI8" s="1128">
        <v>1</v>
      </c>
      <c r="AJ8" s="1128">
        <v>1</v>
      </c>
      <c r="AK8" s="1092">
        <f>SUM(AI8:AJ8)</f>
        <v>2</v>
      </c>
      <c r="AL8" s="110">
        <v>2</v>
      </c>
      <c r="AM8" s="110">
        <v>2</v>
      </c>
      <c r="AN8" s="110">
        <v>2</v>
      </c>
      <c r="AO8" s="110">
        <v>1</v>
      </c>
      <c r="AP8" s="1034">
        <f>SUM(AL8:AO8)</f>
        <v>7</v>
      </c>
      <c r="AQ8" s="292">
        <v>3</v>
      </c>
      <c r="AR8" s="292">
        <v>2</v>
      </c>
      <c r="AS8" s="292">
        <v>5</v>
      </c>
      <c r="AT8" s="292">
        <v>2</v>
      </c>
      <c r="AU8" s="292"/>
      <c r="AV8" s="1034">
        <f>SUM(AQ8:AU8)</f>
        <v>12</v>
      </c>
      <c r="AW8" s="292">
        <v>3</v>
      </c>
      <c r="AX8" s="292">
        <v>2</v>
      </c>
      <c r="AY8" s="292">
        <v>4</v>
      </c>
      <c r="AZ8" s="292">
        <v>2</v>
      </c>
      <c r="BA8" s="292"/>
      <c r="BB8" s="1034">
        <f>SUM(AW8:BA8)</f>
        <v>11</v>
      </c>
      <c r="BC8" s="1081"/>
      <c r="BD8" s="1081"/>
      <c r="BE8" s="1081"/>
      <c r="BF8" s="1081"/>
      <c r="BG8" s="1034"/>
      <c r="BH8" s="160"/>
      <c r="BI8" s="160"/>
      <c r="BJ8" s="160"/>
      <c r="BK8" s="1034"/>
      <c r="BL8" s="160"/>
      <c r="BM8" s="160"/>
      <c r="BN8" s="160"/>
      <c r="BO8" s="1085"/>
      <c r="BP8" s="28">
        <f>SUM(K8,R8,X8,AC8,AH8,AK8,AP8,AV8,BB8,BG8,BK8,BO8)</f>
        <v>64</v>
      </c>
      <c r="BQ8">
        <v>1</v>
      </c>
    </row>
    <row r="9" spans="1:70" ht="15" x14ac:dyDescent="0.35">
      <c r="A9" s="51" t="s">
        <v>61</v>
      </c>
      <c r="B9" s="96">
        <v>2364</v>
      </c>
      <c r="C9" s="91" t="s">
        <v>28</v>
      </c>
      <c r="D9" s="91" t="s">
        <v>219</v>
      </c>
      <c r="E9" s="292"/>
      <c r="F9" s="292"/>
      <c r="G9" s="292">
        <v>6</v>
      </c>
      <c r="H9" s="292">
        <v>4</v>
      </c>
      <c r="I9" s="292">
        <v>5</v>
      </c>
      <c r="J9" s="1078"/>
      <c r="K9" s="1092">
        <f>SUM(E9:J9)</f>
        <v>15</v>
      </c>
      <c r="L9" s="292"/>
      <c r="M9" s="292"/>
      <c r="N9" s="292">
        <v>6</v>
      </c>
      <c r="O9" s="292">
        <v>4</v>
      </c>
      <c r="P9" s="292">
        <v>4</v>
      </c>
      <c r="Q9" s="292"/>
      <c r="R9" s="1092">
        <f>SUM(L9:Q9)</f>
        <v>14</v>
      </c>
      <c r="S9" s="457"/>
      <c r="T9" s="457"/>
      <c r="U9" s="457"/>
      <c r="V9" s="457"/>
      <c r="W9" s="457"/>
      <c r="X9" s="457"/>
      <c r="Y9" s="160"/>
      <c r="Z9" s="160"/>
      <c r="AA9" s="160"/>
      <c r="AB9" s="160"/>
      <c r="AC9" s="1034"/>
      <c r="AD9" s="160"/>
      <c r="AE9" s="160"/>
      <c r="AF9" s="160"/>
      <c r="AG9" s="160"/>
      <c r="AH9" s="1034"/>
      <c r="AI9" s="1127"/>
      <c r="AJ9" s="1127"/>
      <c r="AK9" s="1034"/>
      <c r="AL9" s="110"/>
      <c r="AM9" s="110"/>
      <c r="AN9" s="110"/>
      <c r="AO9" s="110"/>
      <c r="AP9" s="1034"/>
      <c r="AQ9" s="292"/>
      <c r="AR9" s="292"/>
      <c r="AS9" s="292"/>
      <c r="AT9" s="292"/>
      <c r="AU9" s="292"/>
      <c r="AV9" s="1034"/>
      <c r="AW9" s="292"/>
      <c r="AX9" s="292"/>
      <c r="AY9" s="292"/>
      <c r="AZ9" s="292"/>
      <c r="BA9" s="292"/>
      <c r="BB9" s="1034"/>
      <c r="BC9" s="1081"/>
      <c r="BD9" s="1081"/>
      <c r="BE9" s="1081"/>
      <c r="BF9" s="1081"/>
      <c r="BG9" s="1034"/>
      <c r="BH9" s="160"/>
      <c r="BI9" s="160"/>
      <c r="BJ9" s="160"/>
      <c r="BK9" s="1034"/>
      <c r="BL9" s="160"/>
      <c r="BM9" s="160"/>
      <c r="BN9" s="160"/>
      <c r="BO9" s="1085"/>
      <c r="BP9" s="28">
        <f t="shared" ref="BP9:BP17" si="0">SUM(K9,R9,X9,AC9,AH9,AK9,AP9,AV9,BB9,BG9,BK9,BO9)</f>
        <v>29</v>
      </c>
      <c r="BR9" s="88" t="s">
        <v>771</v>
      </c>
    </row>
    <row r="10" spans="1:70" ht="15" x14ac:dyDescent="0.35">
      <c r="A10" s="71" t="s">
        <v>584</v>
      </c>
      <c r="B10" s="149">
        <v>3166</v>
      </c>
      <c r="C10" s="104" t="s">
        <v>583</v>
      </c>
      <c r="D10" s="104" t="s">
        <v>628</v>
      </c>
      <c r="E10" s="292"/>
      <c r="F10" s="292"/>
      <c r="G10" s="292">
        <v>3</v>
      </c>
      <c r="H10" s="292"/>
      <c r="I10" s="292"/>
      <c r="J10" s="1078"/>
      <c r="K10" s="1092">
        <f>SUM(E10:J10)</f>
        <v>3</v>
      </c>
      <c r="L10" s="292"/>
      <c r="M10" s="292"/>
      <c r="N10" s="292">
        <v>3</v>
      </c>
      <c r="O10" s="292"/>
      <c r="P10" s="292"/>
      <c r="Q10" s="292"/>
      <c r="R10" s="1092">
        <f>SUM(L10:Q10)</f>
        <v>3</v>
      </c>
      <c r="S10" s="457"/>
      <c r="T10" s="457"/>
      <c r="U10" s="457"/>
      <c r="V10" s="457"/>
      <c r="W10" s="457"/>
      <c r="X10" s="457"/>
      <c r="Y10" s="160"/>
      <c r="Z10" s="160"/>
      <c r="AA10" s="160"/>
      <c r="AB10" s="160"/>
      <c r="AC10" s="1034"/>
      <c r="AD10" s="160"/>
      <c r="AE10" s="160"/>
      <c r="AF10" s="160"/>
      <c r="AG10" s="160"/>
      <c r="AH10" s="1034"/>
      <c r="AI10" s="1127"/>
      <c r="AJ10" s="1127"/>
      <c r="AK10" s="1034"/>
      <c r="AL10" s="110"/>
      <c r="AM10" s="110"/>
      <c r="AN10" s="110"/>
      <c r="AO10" s="110"/>
      <c r="AP10" s="1034"/>
      <c r="AQ10" s="292"/>
      <c r="AR10" s="292"/>
      <c r="AS10" s="292"/>
      <c r="AT10" s="292"/>
      <c r="AU10" s="292"/>
      <c r="AV10" s="1034"/>
      <c r="AW10" s="292"/>
      <c r="AX10" s="292"/>
      <c r="AY10" s="292"/>
      <c r="AZ10" s="292"/>
      <c r="BA10" s="292"/>
      <c r="BB10" s="1034"/>
      <c r="BC10" s="1081"/>
      <c r="BD10" s="1081"/>
      <c r="BE10" s="1081"/>
      <c r="BF10" s="1081"/>
      <c r="BG10" s="1034"/>
      <c r="BH10" s="160"/>
      <c r="BI10" s="160"/>
      <c r="BJ10" s="160"/>
      <c r="BK10" s="1034"/>
      <c r="BL10" s="160"/>
      <c r="BM10" s="160"/>
      <c r="BN10" s="160"/>
      <c r="BO10" s="1085"/>
      <c r="BP10" s="28">
        <f t="shared" si="0"/>
        <v>6</v>
      </c>
      <c r="BR10" s="88" t="s">
        <v>771</v>
      </c>
    </row>
    <row r="11" spans="1:70" x14ac:dyDescent="0.25">
      <c r="A11" s="44" t="s">
        <v>45</v>
      </c>
      <c r="B11" s="154">
        <v>2642</v>
      </c>
      <c r="C11" s="44" t="s">
        <v>654</v>
      </c>
      <c r="D11" s="284" t="s">
        <v>655</v>
      </c>
      <c r="E11" s="292">
        <v>3</v>
      </c>
      <c r="F11" s="292"/>
      <c r="G11" s="292">
        <v>5</v>
      </c>
      <c r="H11" s="292">
        <v>3</v>
      </c>
      <c r="I11" s="292">
        <v>4</v>
      </c>
      <c r="J11" s="1078"/>
      <c r="K11" s="1092">
        <f>SUM(E11:J11)</f>
        <v>15</v>
      </c>
      <c r="L11" s="292">
        <v>1</v>
      </c>
      <c r="M11" s="292"/>
      <c r="N11" s="292">
        <v>5</v>
      </c>
      <c r="O11" s="292">
        <v>5</v>
      </c>
      <c r="P11" s="292">
        <v>5</v>
      </c>
      <c r="Q11" s="292"/>
      <c r="R11" s="1092">
        <f>SUM(L11:Q11)</f>
        <v>16</v>
      </c>
      <c r="S11" s="457"/>
      <c r="T11" s="457"/>
      <c r="U11" s="457"/>
      <c r="V11" s="457"/>
      <c r="W11" s="457"/>
      <c r="X11" s="457"/>
      <c r="Y11" s="160"/>
      <c r="Z11" s="160"/>
      <c r="AA11" s="160"/>
      <c r="AB11" s="160"/>
      <c r="AC11" s="1034"/>
      <c r="AD11" s="160"/>
      <c r="AE11" s="160"/>
      <c r="AF11" s="160"/>
      <c r="AG11" s="160"/>
      <c r="AH11" s="1034"/>
      <c r="AI11" s="1127"/>
      <c r="AJ11" s="1127"/>
      <c r="AK11" s="1034"/>
      <c r="AL11" s="110"/>
      <c r="AM11" s="110"/>
      <c r="AN11" s="110"/>
      <c r="AO11" s="110"/>
      <c r="AP11" s="1034"/>
      <c r="AQ11" s="292"/>
      <c r="AR11" s="292"/>
      <c r="AS11" s="292"/>
      <c r="AT11" s="292"/>
      <c r="AU11" s="292"/>
      <c r="AV11" s="1034"/>
      <c r="AW11" s="292"/>
      <c r="AX11" s="292"/>
      <c r="AY11" s="292"/>
      <c r="AZ11" s="292"/>
      <c r="BA11" s="292"/>
      <c r="BB11" s="1034"/>
      <c r="BC11" s="1081"/>
      <c r="BD11" s="1081"/>
      <c r="BE11" s="1081"/>
      <c r="BF11" s="1081"/>
      <c r="BG11" s="1034"/>
      <c r="BH11" s="160"/>
      <c r="BI11" s="160"/>
      <c r="BJ11" s="160"/>
      <c r="BK11" s="1034"/>
      <c r="BL11" s="160"/>
      <c r="BM11" s="160"/>
      <c r="BN11" s="160"/>
      <c r="BO11" s="1085"/>
      <c r="BP11" s="28">
        <f t="shared" si="0"/>
        <v>31</v>
      </c>
      <c r="BR11" s="88" t="s">
        <v>771</v>
      </c>
    </row>
    <row r="12" spans="1:70" x14ac:dyDescent="0.25">
      <c r="A12" s="44" t="s">
        <v>651</v>
      </c>
      <c r="B12" s="256">
        <v>4059</v>
      </c>
      <c r="C12" s="44" t="s">
        <v>652</v>
      </c>
      <c r="D12" s="284" t="s">
        <v>653</v>
      </c>
      <c r="E12" s="292">
        <v>1</v>
      </c>
      <c r="F12" s="292"/>
      <c r="G12" s="292">
        <v>2</v>
      </c>
      <c r="H12" s="292">
        <v>2</v>
      </c>
      <c r="I12" s="292">
        <v>2</v>
      </c>
      <c r="J12" s="1077"/>
      <c r="K12" s="1092">
        <f>SUM(E12:J12)</f>
        <v>7</v>
      </c>
      <c r="L12" s="292">
        <v>3</v>
      </c>
      <c r="M12" s="292"/>
      <c r="N12" s="292">
        <v>2</v>
      </c>
      <c r="O12" s="292">
        <v>2</v>
      </c>
      <c r="P12" s="292">
        <v>2</v>
      </c>
      <c r="Q12" s="292"/>
      <c r="R12" s="1092">
        <f>SUM(L12:Q12)</f>
        <v>9</v>
      </c>
      <c r="S12" s="457"/>
      <c r="T12" s="457"/>
      <c r="U12" s="457"/>
      <c r="V12" s="457"/>
      <c r="W12" s="457"/>
      <c r="X12" s="457"/>
      <c r="Y12" s="160"/>
      <c r="Z12" s="160"/>
      <c r="AA12" s="160"/>
      <c r="AB12" s="160"/>
      <c r="AC12" s="1034"/>
      <c r="AD12" s="160"/>
      <c r="AE12" s="160"/>
      <c r="AF12" s="160"/>
      <c r="AG12" s="160"/>
      <c r="AH12" s="1034"/>
      <c r="AI12" s="1127"/>
      <c r="AJ12" s="1127"/>
      <c r="AK12" s="1034"/>
      <c r="AL12" s="110"/>
      <c r="AM12" s="110"/>
      <c r="AN12" s="110"/>
      <c r="AO12" s="110"/>
      <c r="AP12" s="1034">
        <f>SUM(AL12:AO12)</f>
        <v>0</v>
      </c>
      <c r="AQ12" s="292"/>
      <c r="AR12" s="292"/>
      <c r="AS12" s="292"/>
      <c r="AT12" s="292"/>
      <c r="AU12" s="292"/>
      <c r="AV12" s="1034"/>
      <c r="AW12" s="292"/>
      <c r="AX12" s="292"/>
      <c r="AY12" s="292"/>
      <c r="AZ12" s="292"/>
      <c r="BA12" s="292"/>
      <c r="BB12" s="1034"/>
      <c r="BC12" s="1081"/>
      <c r="BD12" s="1081"/>
      <c r="BE12" s="1081"/>
      <c r="BF12" s="1081"/>
      <c r="BG12" s="1034"/>
      <c r="BH12" s="160"/>
      <c r="BI12" s="160"/>
      <c r="BJ12" s="160"/>
      <c r="BK12" s="1034"/>
      <c r="BL12" s="160"/>
      <c r="BM12" s="160"/>
      <c r="BN12" s="160"/>
      <c r="BO12" s="1085"/>
      <c r="BP12" s="28">
        <f t="shared" si="0"/>
        <v>16</v>
      </c>
      <c r="BR12" s="88" t="s">
        <v>771</v>
      </c>
    </row>
    <row r="13" spans="1:70" x14ac:dyDescent="0.25">
      <c r="A13" s="28" t="s">
        <v>453</v>
      </c>
      <c r="B13" s="256"/>
      <c r="C13" s="28" t="s">
        <v>454</v>
      </c>
      <c r="D13" s="1073"/>
      <c r="E13" s="292"/>
      <c r="F13" s="292"/>
      <c r="G13" s="292"/>
      <c r="H13" s="292"/>
      <c r="I13" s="292"/>
      <c r="J13" s="1078"/>
      <c r="K13" s="1092"/>
      <c r="L13" s="292"/>
      <c r="M13" s="292"/>
      <c r="N13" s="292"/>
      <c r="O13" s="292"/>
      <c r="P13" s="292"/>
      <c r="Q13" s="292"/>
      <c r="R13" s="1092"/>
      <c r="S13" s="457"/>
      <c r="T13" s="457"/>
      <c r="U13" s="457"/>
      <c r="V13" s="457"/>
      <c r="W13" s="457"/>
      <c r="X13" s="457"/>
      <c r="Y13" s="160"/>
      <c r="Z13" s="160"/>
      <c r="AA13" s="160"/>
      <c r="AB13" s="160"/>
      <c r="AC13" s="1034"/>
      <c r="AD13" s="160"/>
      <c r="AE13" s="160"/>
      <c r="AF13" s="160"/>
      <c r="AG13" s="160"/>
      <c r="AH13" s="1034"/>
      <c r="AI13" s="1127"/>
      <c r="AJ13" s="1127"/>
      <c r="AK13" s="1034"/>
      <c r="AL13" s="110">
        <v>1</v>
      </c>
      <c r="AM13" s="110">
        <v>1</v>
      </c>
      <c r="AN13" s="110">
        <v>1</v>
      </c>
      <c r="AO13" s="110">
        <v>2</v>
      </c>
      <c r="AP13" s="1144">
        <f>SUM(AL13:AO13)</f>
        <v>5</v>
      </c>
      <c r="AQ13" s="292"/>
      <c r="AR13" s="292"/>
      <c r="AS13" s="292"/>
      <c r="AT13" s="292"/>
      <c r="AU13" s="292"/>
      <c r="AV13" s="1034"/>
      <c r="AW13" s="292"/>
      <c r="AX13" s="292"/>
      <c r="AY13" s="292"/>
      <c r="AZ13" s="292"/>
      <c r="BA13" s="292"/>
      <c r="BB13" s="1034"/>
      <c r="BC13" s="1081"/>
      <c r="BD13" s="1081"/>
      <c r="BE13" s="1081"/>
      <c r="BF13" s="1081"/>
      <c r="BG13" s="1034"/>
      <c r="BH13" s="160"/>
      <c r="BI13" s="160"/>
      <c r="BJ13" s="160"/>
      <c r="BK13" s="1034"/>
      <c r="BL13" s="160"/>
      <c r="BM13" s="160"/>
      <c r="BN13" s="160"/>
      <c r="BO13" s="1085"/>
      <c r="BP13" s="28">
        <f t="shared" si="0"/>
        <v>5</v>
      </c>
      <c r="BR13" s="88" t="s">
        <v>771</v>
      </c>
    </row>
    <row r="14" spans="1:70" x14ac:dyDescent="0.25">
      <c r="A14" s="28"/>
      <c r="B14" s="256"/>
      <c r="C14" s="28"/>
      <c r="D14" s="1073"/>
      <c r="E14" s="292"/>
      <c r="F14" s="292"/>
      <c r="G14" s="292"/>
      <c r="H14" s="292"/>
      <c r="I14" s="292"/>
      <c r="J14" s="1078"/>
      <c r="K14" s="1092"/>
      <c r="L14" s="292"/>
      <c r="M14" s="292"/>
      <c r="N14" s="292"/>
      <c r="O14" s="292"/>
      <c r="P14" s="292"/>
      <c r="Q14" s="292"/>
      <c r="R14" s="1092"/>
      <c r="S14" s="457"/>
      <c r="T14" s="457"/>
      <c r="U14" s="457"/>
      <c r="V14" s="457"/>
      <c r="W14" s="457"/>
      <c r="X14" s="457"/>
      <c r="Y14" s="160"/>
      <c r="Z14" s="160"/>
      <c r="AA14" s="160"/>
      <c r="AB14" s="160"/>
      <c r="AC14" s="1034"/>
      <c r="AD14" s="160"/>
      <c r="AE14" s="160"/>
      <c r="AF14" s="160"/>
      <c r="AG14" s="160"/>
      <c r="AH14" s="1034"/>
      <c r="AI14" s="1127"/>
      <c r="AJ14" s="1127"/>
      <c r="AK14" s="1034"/>
      <c r="AL14" s="110"/>
      <c r="AM14" s="110"/>
      <c r="AN14" s="110"/>
      <c r="AO14" s="110"/>
      <c r="AP14" s="1034"/>
      <c r="AQ14" s="292"/>
      <c r="AR14" s="292"/>
      <c r="AS14" s="292"/>
      <c r="AT14" s="292"/>
      <c r="AU14" s="292"/>
      <c r="AV14" s="1034"/>
      <c r="AW14" s="292"/>
      <c r="AX14" s="292"/>
      <c r="AY14" s="292"/>
      <c r="AZ14" s="292"/>
      <c r="BA14" s="292"/>
      <c r="BB14" s="1034"/>
      <c r="BC14" s="1081"/>
      <c r="BD14" s="1081"/>
      <c r="BE14" s="1081"/>
      <c r="BF14" s="1081"/>
      <c r="BG14" s="1034"/>
      <c r="BH14" s="160"/>
      <c r="BI14" s="160"/>
      <c r="BJ14" s="160"/>
      <c r="BK14" s="1034"/>
      <c r="BL14" s="160"/>
      <c r="BM14" s="160"/>
      <c r="BN14" s="160"/>
      <c r="BO14" s="1085"/>
      <c r="BP14" s="28">
        <f t="shared" si="0"/>
        <v>0</v>
      </c>
    </row>
    <row r="15" spans="1:70" x14ac:dyDescent="0.25">
      <c r="A15" s="28"/>
      <c r="B15" s="256"/>
      <c r="C15" s="28"/>
      <c r="D15" s="28"/>
      <c r="E15" s="292"/>
      <c r="F15" s="292"/>
      <c r="G15" s="292"/>
      <c r="H15" s="292"/>
      <c r="I15" s="292"/>
      <c r="J15" s="292"/>
      <c r="K15" s="1092"/>
      <c r="L15" s="292"/>
      <c r="M15" s="292"/>
      <c r="N15" s="292"/>
      <c r="O15" s="292"/>
      <c r="P15" s="292"/>
      <c r="Q15" s="292"/>
      <c r="R15" s="1092"/>
      <c r="S15" s="457"/>
      <c r="T15" s="457"/>
      <c r="U15" s="457"/>
      <c r="V15" s="457"/>
      <c r="W15" s="457"/>
      <c r="X15" s="457"/>
      <c r="Y15" s="160"/>
      <c r="Z15" s="160"/>
      <c r="AA15" s="160"/>
      <c r="AB15" s="160"/>
      <c r="AC15" s="1034"/>
      <c r="AD15" s="160"/>
      <c r="AE15" s="160"/>
      <c r="AF15" s="160"/>
      <c r="AG15" s="160"/>
      <c r="AH15" s="1034"/>
      <c r="AI15" s="1127"/>
      <c r="AJ15" s="1127"/>
      <c r="AK15" s="1034"/>
      <c r="AL15" s="110"/>
      <c r="AM15" s="110"/>
      <c r="AN15" s="110"/>
      <c r="AO15" s="110"/>
      <c r="AP15" s="1034"/>
      <c r="AQ15" s="292"/>
      <c r="AR15" s="292"/>
      <c r="AS15" s="292"/>
      <c r="AT15" s="292"/>
      <c r="AU15" s="292"/>
      <c r="AV15" s="1034"/>
      <c r="AW15" s="292"/>
      <c r="AX15" s="292"/>
      <c r="AY15" s="292"/>
      <c r="AZ15" s="292"/>
      <c r="BA15" s="292"/>
      <c r="BB15" s="1034"/>
      <c r="BC15" s="1081"/>
      <c r="BD15" s="1081"/>
      <c r="BE15" s="1081"/>
      <c r="BF15" s="1081"/>
      <c r="BG15" s="1034"/>
      <c r="BH15" s="160"/>
      <c r="BI15" s="160"/>
      <c r="BJ15" s="160"/>
      <c r="BK15" s="1034"/>
      <c r="BL15" s="160"/>
      <c r="BM15" s="160"/>
      <c r="BN15" s="160"/>
      <c r="BO15" s="1085"/>
      <c r="BP15" s="28">
        <f t="shared" si="0"/>
        <v>0</v>
      </c>
    </row>
    <row r="16" spans="1:70" x14ac:dyDescent="0.25">
      <c r="A16" s="28"/>
      <c r="B16" s="256"/>
      <c r="C16" s="28"/>
      <c r="D16" s="28"/>
      <c r="E16" s="292"/>
      <c r="F16" s="292"/>
      <c r="G16" s="292"/>
      <c r="H16" s="292"/>
      <c r="I16" s="292"/>
      <c r="J16" s="292"/>
      <c r="K16" s="1092"/>
      <c r="L16" s="292"/>
      <c r="M16" s="292"/>
      <c r="N16" s="292"/>
      <c r="O16" s="292"/>
      <c r="P16" s="292"/>
      <c r="Q16" s="292"/>
      <c r="R16" s="1092"/>
      <c r="S16" s="457"/>
      <c r="T16" s="457"/>
      <c r="U16" s="457"/>
      <c r="V16" s="457"/>
      <c r="W16" s="457"/>
      <c r="X16" s="457"/>
      <c r="Y16" s="160"/>
      <c r="Z16" s="160"/>
      <c r="AA16" s="160"/>
      <c r="AB16" s="160"/>
      <c r="AC16" s="1034"/>
      <c r="AD16" s="160"/>
      <c r="AE16" s="160"/>
      <c r="AF16" s="160"/>
      <c r="AG16" s="160"/>
      <c r="AH16" s="1034"/>
      <c r="AI16" s="1127"/>
      <c r="AJ16" s="1127"/>
      <c r="AK16" s="1034"/>
      <c r="AL16" s="110"/>
      <c r="AM16" s="110"/>
      <c r="AN16" s="110"/>
      <c r="AO16" s="110"/>
      <c r="AP16" s="1034"/>
      <c r="AQ16" s="292"/>
      <c r="AR16" s="292"/>
      <c r="AS16" s="292"/>
      <c r="AT16" s="292"/>
      <c r="AU16" s="292"/>
      <c r="AV16" s="1034"/>
      <c r="AW16" s="292"/>
      <c r="AX16" s="292"/>
      <c r="AY16" s="292"/>
      <c r="AZ16" s="292"/>
      <c r="BA16" s="292"/>
      <c r="BB16" s="1034"/>
      <c r="BC16" s="1081"/>
      <c r="BD16" s="1081"/>
      <c r="BE16" s="1081"/>
      <c r="BF16" s="1081"/>
      <c r="BG16" s="1034"/>
      <c r="BH16" s="160"/>
      <c r="BI16" s="160"/>
      <c r="BJ16" s="160"/>
      <c r="BK16" s="1034"/>
      <c r="BL16" s="160"/>
      <c r="BM16" s="160"/>
      <c r="BN16" s="160"/>
      <c r="BO16" s="1085"/>
      <c r="BP16" s="28">
        <f t="shared" si="0"/>
        <v>0</v>
      </c>
    </row>
    <row r="17" spans="1:68" x14ac:dyDescent="0.25">
      <c r="A17" s="28"/>
      <c r="B17" s="28"/>
      <c r="C17" s="28"/>
      <c r="D17" s="28"/>
      <c r="E17" s="292"/>
      <c r="F17" s="292"/>
      <c r="G17" s="292"/>
      <c r="H17" s="292"/>
      <c r="I17" s="292"/>
      <c r="J17" s="292"/>
      <c r="K17" s="1092"/>
      <c r="L17" s="292"/>
      <c r="M17" s="292"/>
      <c r="N17" s="292"/>
      <c r="O17" s="292"/>
      <c r="P17" s="292"/>
      <c r="Q17" s="292"/>
      <c r="R17" s="1092"/>
      <c r="S17" s="457"/>
      <c r="T17" s="457"/>
      <c r="U17" s="457"/>
      <c r="V17" s="457"/>
      <c r="W17" s="457"/>
      <c r="X17" s="457"/>
      <c r="Y17" s="160"/>
      <c r="Z17" s="160"/>
      <c r="AA17" s="160"/>
      <c r="AB17" s="160"/>
      <c r="AC17" s="1034"/>
      <c r="AD17" s="160"/>
      <c r="AE17" s="160"/>
      <c r="AF17" s="160"/>
      <c r="AG17" s="160"/>
      <c r="AH17" s="1034"/>
      <c r="AI17" s="1127"/>
      <c r="AJ17" s="1127"/>
      <c r="AK17" s="1034"/>
      <c r="AL17" s="110"/>
      <c r="AM17" s="110"/>
      <c r="AN17" s="110"/>
      <c r="AO17" s="110"/>
      <c r="AP17" s="1034"/>
      <c r="AQ17" s="292"/>
      <c r="AR17" s="292"/>
      <c r="AS17" s="292"/>
      <c r="AT17" s="292"/>
      <c r="AU17" s="292"/>
      <c r="AV17" s="1034"/>
      <c r="AW17" s="292"/>
      <c r="AX17" s="292"/>
      <c r="AY17" s="292"/>
      <c r="AZ17" s="292"/>
      <c r="BA17" s="292"/>
      <c r="BB17" s="1034"/>
      <c r="BC17" s="1081"/>
      <c r="BD17" s="1081"/>
      <c r="BE17" s="1081"/>
      <c r="BF17" s="1081"/>
      <c r="BG17" s="1034"/>
      <c r="BH17" s="160"/>
      <c r="BI17" s="160"/>
      <c r="BJ17" s="160"/>
      <c r="BK17" s="1034"/>
      <c r="BL17" s="160"/>
      <c r="BM17" s="160"/>
      <c r="BN17" s="160"/>
      <c r="BO17" s="1085"/>
      <c r="BP17" s="28">
        <f t="shared" si="0"/>
        <v>0</v>
      </c>
    </row>
    <row r="18" spans="1:68" x14ac:dyDescent="0.25">
      <c r="C18" s="138"/>
    </row>
  </sheetData>
  <mergeCells count="9">
    <mergeCell ref="AW6:BB6"/>
    <mergeCell ref="BC6:BG6"/>
    <mergeCell ref="N1:T1"/>
    <mergeCell ref="E6:K6"/>
    <mergeCell ref="L6:R6"/>
    <mergeCell ref="S6:X6"/>
    <mergeCell ref="AL6:AP6"/>
    <mergeCell ref="AQ6:AV6"/>
    <mergeCell ref="AI6:AK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Y32"/>
  <sheetViews>
    <sheetView tabSelected="1" topLeftCell="A4" zoomScale="90" zoomScaleNormal="90" workbookViewId="0">
      <pane xSplit="1" topLeftCell="BR1" activePane="topRight" state="frozen"/>
      <selection activeCell="BS17" sqref="BS17"/>
      <selection pane="topRight" activeCell="CY14" sqref="CY14"/>
    </sheetView>
  </sheetViews>
  <sheetFormatPr defaultColWidth="9.109375" defaultRowHeight="15" x14ac:dyDescent="0.35"/>
  <cols>
    <col min="1" max="1" width="35.109375" style="50" bestFit="1" customWidth="1"/>
    <col min="2" max="2" width="8.5546875" style="50" customWidth="1"/>
    <col min="3" max="3" width="23.33203125" style="50" customWidth="1"/>
    <col min="4" max="4" width="21.33203125" style="50" bestFit="1" customWidth="1"/>
    <col min="5" max="5" width="4.109375" style="50" customWidth="1"/>
    <col min="6" max="82" width="5.6640625" style="50" customWidth="1"/>
    <col min="83" max="100" width="5.44140625" style="50" customWidth="1"/>
    <col min="101" max="101" width="10.109375" style="50" customWidth="1"/>
    <col min="102" max="102" width="6.6640625" style="50" customWidth="1"/>
    <col min="103" max="16384" width="9.109375" style="50"/>
  </cols>
  <sheetData>
    <row r="1" spans="1:103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Z1" s="1396"/>
      <c r="AA1" s="1396"/>
      <c r="AB1" s="1396"/>
      <c r="AC1" s="1396"/>
      <c r="AD1" s="1396"/>
      <c r="AE1" s="1396"/>
      <c r="AF1" s="1396"/>
    </row>
    <row r="2" spans="1:103" ht="20.399999999999999" x14ac:dyDescent="0.35">
      <c r="A2" s="358" t="s">
        <v>52</v>
      </c>
      <c r="B2" s="141"/>
      <c r="C2" s="141"/>
      <c r="D2" s="141"/>
      <c r="E2" s="141"/>
      <c r="AC2" s="49"/>
      <c r="AD2" s="49"/>
    </row>
    <row r="3" spans="1:103" x14ac:dyDescent="0.35">
      <c r="A3" s="52"/>
      <c r="B3" s="52"/>
      <c r="C3" s="52"/>
      <c r="D3" s="52"/>
      <c r="E3" s="52"/>
      <c r="F3" s="1398" t="s">
        <v>296</v>
      </c>
      <c r="G3" s="1419"/>
      <c r="H3" s="1419"/>
      <c r="I3" s="1419"/>
      <c r="J3" s="1419"/>
      <c r="K3" s="1419"/>
      <c r="L3" s="1419"/>
      <c r="M3" s="1419"/>
      <c r="N3" s="1399"/>
      <c r="O3" s="723"/>
      <c r="P3" s="1402" t="s">
        <v>296</v>
      </c>
      <c r="Q3" s="1421"/>
      <c r="R3" s="1421"/>
      <c r="S3" s="1421"/>
      <c r="T3" s="1421"/>
      <c r="U3" s="1421"/>
      <c r="V3" s="1421"/>
      <c r="W3" s="1421"/>
      <c r="X3" s="1552"/>
      <c r="Y3" s="601"/>
      <c r="Z3" s="1415" t="s">
        <v>1</v>
      </c>
      <c r="AA3" s="1416"/>
      <c r="AB3" s="1416"/>
      <c r="AC3" s="1416"/>
      <c r="AD3" s="1416"/>
      <c r="AE3" s="1416"/>
      <c r="AF3" s="1416"/>
      <c r="AG3" s="1416"/>
      <c r="AH3" s="1015"/>
      <c r="AI3" s="1434" t="s">
        <v>252</v>
      </c>
      <c r="AJ3" s="1435"/>
      <c r="AK3" s="1435"/>
      <c r="AL3" s="1435"/>
      <c r="AM3" s="1435"/>
      <c r="AN3" s="1435"/>
      <c r="AO3" s="1435"/>
      <c r="AP3" s="1436"/>
      <c r="AQ3" s="921"/>
      <c r="AR3" s="1437" t="s">
        <v>252</v>
      </c>
      <c r="AS3" s="1438"/>
      <c r="AT3" s="1438"/>
      <c r="AU3" s="1438"/>
      <c r="AV3" s="1438"/>
      <c r="AW3" s="1438"/>
      <c r="AX3" s="1438"/>
      <c r="AY3" s="1439"/>
      <c r="AZ3" s="923"/>
      <c r="BA3" s="1481" t="s">
        <v>251</v>
      </c>
      <c r="BB3" s="1481"/>
      <c r="BC3" s="1481"/>
      <c r="BD3" s="1481"/>
      <c r="BE3" s="1481"/>
      <c r="BF3" s="1481"/>
      <c r="BG3" s="1481"/>
      <c r="BH3" s="1481"/>
      <c r="BI3" s="1481"/>
      <c r="BJ3" s="1482"/>
      <c r="BK3" s="1427" t="s">
        <v>296</v>
      </c>
      <c r="BL3" s="1427"/>
      <c r="BM3" s="1427"/>
      <c r="BN3" s="1427"/>
      <c r="BO3" s="1427"/>
      <c r="BP3" s="1427"/>
      <c r="BQ3" s="1427"/>
      <c r="BR3" s="1427"/>
      <c r="BS3" s="1427"/>
      <c r="BT3" s="1427"/>
      <c r="BU3" s="724"/>
      <c r="BV3" s="1427" t="s">
        <v>298</v>
      </c>
      <c r="BW3" s="1427"/>
      <c r="BX3" s="1427"/>
      <c r="BY3" s="1427"/>
      <c r="BZ3" s="1427"/>
      <c r="CA3" s="1427"/>
      <c r="CB3" s="1427"/>
      <c r="CC3" s="1427"/>
      <c r="CD3" s="1427"/>
      <c r="CE3" s="1428"/>
      <c r="CF3" s="1434" t="s">
        <v>252</v>
      </c>
      <c r="CG3" s="1435"/>
      <c r="CH3" s="1435"/>
      <c r="CI3" s="1435"/>
      <c r="CJ3" s="1435"/>
      <c r="CK3" s="1435"/>
      <c r="CL3" s="1435"/>
      <c r="CM3" s="1435"/>
      <c r="CN3" s="1436"/>
      <c r="CO3" s="1437" t="s">
        <v>252</v>
      </c>
      <c r="CP3" s="1438"/>
      <c r="CQ3" s="1438"/>
      <c r="CR3" s="1438"/>
      <c r="CS3" s="1438"/>
      <c r="CT3" s="1438"/>
      <c r="CU3" s="1439"/>
      <c r="CV3" s="961"/>
    </row>
    <row r="4" spans="1:103" ht="183" customHeight="1" x14ac:dyDescent="0.4">
      <c r="A4" s="52" t="s">
        <v>16</v>
      </c>
      <c r="B4" s="52" t="s">
        <v>17</v>
      </c>
      <c r="C4" s="52" t="s">
        <v>18</v>
      </c>
      <c r="D4" s="52" t="s">
        <v>155</v>
      </c>
      <c r="E4" s="52"/>
      <c r="F4" s="383" t="s">
        <v>83</v>
      </c>
      <c r="G4" s="383" t="s">
        <v>60</v>
      </c>
      <c r="H4" s="383" t="s">
        <v>226</v>
      </c>
      <c r="I4" s="383" t="s">
        <v>85</v>
      </c>
      <c r="J4" s="383" t="s">
        <v>217</v>
      </c>
      <c r="K4" s="383" t="s">
        <v>42</v>
      </c>
      <c r="L4" s="383" t="s">
        <v>340</v>
      </c>
      <c r="M4" s="383" t="s">
        <v>339</v>
      </c>
      <c r="N4" s="383" t="s">
        <v>66</v>
      </c>
      <c r="O4" s="901" t="s">
        <v>501</v>
      </c>
      <c r="P4" s="605" t="s">
        <v>83</v>
      </c>
      <c r="Q4" s="606" t="s">
        <v>60</v>
      </c>
      <c r="R4" s="606" t="s">
        <v>226</v>
      </c>
      <c r="S4" s="606" t="s">
        <v>85</v>
      </c>
      <c r="T4" s="606" t="s">
        <v>217</v>
      </c>
      <c r="U4" s="606" t="s">
        <v>42</v>
      </c>
      <c r="V4" s="606" t="s">
        <v>340</v>
      </c>
      <c r="W4" s="606" t="s">
        <v>339</v>
      </c>
      <c r="X4" s="606" t="s">
        <v>66</v>
      </c>
      <c r="Y4" s="1066" t="s">
        <v>501</v>
      </c>
      <c r="Z4" s="107" t="s">
        <v>85</v>
      </c>
      <c r="AA4" s="107" t="s">
        <v>80</v>
      </c>
      <c r="AB4" s="107" t="s">
        <v>190</v>
      </c>
      <c r="AC4" s="107" t="s">
        <v>66</v>
      </c>
      <c r="AD4" s="107" t="s">
        <v>103</v>
      </c>
      <c r="AE4" s="107" t="s">
        <v>226</v>
      </c>
      <c r="AF4" s="107" t="s">
        <v>60</v>
      </c>
      <c r="AG4" s="107" t="s">
        <v>42</v>
      </c>
      <c r="AH4" s="1031" t="s">
        <v>349</v>
      </c>
      <c r="AI4" s="114" t="s">
        <v>103</v>
      </c>
      <c r="AJ4" s="114" t="s">
        <v>60</v>
      </c>
      <c r="AK4" s="114" t="s">
        <v>339</v>
      </c>
      <c r="AL4" s="114" t="s">
        <v>340</v>
      </c>
      <c r="AM4" s="114" t="s">
        <v>66</v>
      </c>
      <c r="AN4" s="114" t="s">
        <v>85</v>
      </c>
      <c r="AO4" s="114" t="s">
        <v>139</v>
      </c>
      <c r="AP4" s="114" t="s">
        <v>42</v>
      </c>
      <c r="AQ4" s="924" t="s">
        <v>501</v>
      </c>
      <c r="AR4" s="607" t="s">
        <v>103</v>
      </c>
      <c r="AS4" s="608" t="s">
        <v>60</v>
      </c>
      <c r="AT4" s="608" t="s">
        <v>339</v>
      </c>
      <c r="AU4" s="608" t="s">
        <v>340</v>
      </c>
      <c r="AV4" s="608" t="s">
        <v>66</v>
      </c>
      <c r="AW4" s="608" t="s">
        <v>85</v>
      </c>
      <c r="AX4" s="608" t="s">
        <v>139</v>
      </c>
      <c r="AY4" s="608" t="s">
        <v>42</v>
      </c>
      <c r="AZ4" s="924" t="s">
        <v>501</v>
      </c>
      <c r="BA4" s="106" t="s">
        <v>66</v>
      </c>
      <c r="BB4" s="106" t="s">
        <v>42</v>
      </c>
      <c r="BC4" s="106" t="s">
        <v>340</v>
      </c>
      <c r="BD4" s="106" t="s">
        <v>217</v>
      </c>
      <c r="BE4" s="106" t="s">
        <v>85</v>
      </c>
      <c r="BF4" s="106" t="s">
        <v>60</v>
      </c>
      <c r="BG4" s="106" t="s">
        <v>103</v>
      </c>
      <c r="BH4" s="106" t="s">
        <v>226</v>
      </c>
      <c r="BI4" s="106" t="s">
        <v>339</v>
      </c>
      <c r="BJ4" s="736" t="s">
        <v>349</v>
      </c>
      <c r="BK4" s="381" t="s">
        <v>83</v>
      </c>
      <c r="BL4" s="451" t="s">
        <v>60</v>
      </c>
      <c r="BM4" s="451" t="s">
        <v>226</v>
      </c>
      <c r="BN4" s="451" t="s">
        <v>85</v>
      </c>
      <c r="BO4" s="451" t="s">
        <v>217</v>
      </c>
      <c r="BP4" s="451" t="s">
        <v>42</v>
      </c>
      <c r="BQ4" s="451" t="s">
        <v>340</v>
      </c>
      <c r="BR4" s="451" t="s">
        <v>339</v>
      </c>
      <c r="BS4" s="451" t="s">
        <v>190</v>
      </c>
      <c r="BT4" s="451" t="s">
        <v>66</v>
      </c>
      <c r="BU4" s="736" t="s">
        <v>349</v>
      </c>
      <c r="BV4" s="381" t="s">
        <v>83</v>
      </c>
      <c r="BW4" s="451" t="s">
        <v>60</v>
      </c>
      <c r="BX4" s="451" t="s">
        <v>226</v>
      </c>
      <c r="BY4" s="451" t="s">
        <v>85</v>
      </c>
      <c r="BZ4" s="451" t="s">
        <v>217</v>
      </c>
      <c r="CA4" s="451" t="s">
        <v>42</v>
      </c>
      <c r="CB4" s="451" t="s">
        <v>340</v>
      </c>
      <c r="CC4" s="451" t="s">
        <v>339</v>
      </c>
      <c r="CD4" s="451" t="s">
        <v>190</v>
      </c>
      <c r="CE4" s="451" t="s">
        <v>66</v>
      </c>
      <c r="CF4" s="736" t="s">
        <v>349</v>
      </c>
      <c r="CG4" s="119" t="s">
        <v>85</v>
      </c>
      <c r="CH4" s="811" t="s">
        <v>339</v>
      </c>
      <c r="CI4" s="811" t="s">
        <v>340</v>
      </c>
      <c r="CJ4" s="811" t="s">
        <v>103</v>
      </c>
      <c r="CK4" s="119" t="s">
        <v>60</v>
      </c>
      <c r="CL4" s="119" t="s">
        <v>42</v>
      </c>
      <c r="CM4" s="119" t="s">
        <v>66</v>
      </c>
      <c r="CN4" s="736" t="s">
        <v>349</v>
      </c>
      <c r="CO4" s="119" t="s">
        <v>85</v>
      </c>
      <c r="CP4" s="811" t="s">
        <v>339</v>
      </c>
      <c r="CQ4" s="811" t="s">
        <v>340</v>
      </c>
      <c r="CR4" s="811" t="s">
        <v>103</v>
      </c>
      <c r="CS4" s="811" t="s">
        <v>60</v>
      </c>
      <c r="CT4" s="811" t="s">
        <v>42</v>
      </c>
      <c r="CU4" s="811" t="s">
        <v>66</v>
      </c>
      <c r="CV4" s="736" t="s">
        <v>349</v>
      </c>
      <c r="CW4" s="100" t="s">
        <v>152</v>
      </c>
    </row>
    <row r="5" spans="1:103" ht="8.25" customHeight="1" x14ac:dyDescent="0.35">
      <c r="A5" s="158"/>
      <c r="B5" s="52"/>
      <c r="C5" s="52"/>
      <c r="D5" s="52"/>
      <c r="E5" s="52"/>
      <c r="F5" s="396"/>
      <c r="G5" s="396"/>
      <c r="H5" s="396"/>
      <c r="I5" s="396"/>
      <c r="J5" s="396"/>
      <c r="K5" s="396"/>
      <c r="L5" s="396"/>
      <c r="M5" s="396"/>
      <c r="N5" s="396"/>
      <c r="O5" s="752"/>
      <c r="P5" s="405"/>
      <c r="Q5" s="409"/>
      <c r="R5" s="409"/>
      <c r="S5" s="409"/>
      <c r="T5" s="409"/>
      <c r="U5" s="409"/>
      <c r="V5" s="409"/>
      <c r="W5" s="409"/>
      <c r="X5" s="409"/>
      <c r="Y5" s="1067"/>
      <c r="Z5" s="408"/>
      <c r="AA5" s="408"/>
      <c r="AB5" s="408"/>
      <c r="AC5" s="408"/>
      <c r="AD5" s="408"/>
      <c r="AE5" s="408"/>
      <c r="AF5" s="408"/>
      <c r="AG5" s="408"/>
      <c r="AH5" s="1018"/>
      <c r="AI5" s="120"/>
      <c r="AJ5" s="120"/>
      <c r="AK5" s="120"/>
      <c r="AL5" s="120"/>
      <c r="AM5" s="120"/>
      <c r="AN5" s="120"/>
      <c r="AO5" s="120"/>
      <c r="AP5" s="120"/>
      <c r="AQ5" s="922"/>
      <c r="AR5" s="120"/>
      <c r="AS5" s="120"/>
      <c r="AT5" s="120"/>
      <c r="AU5" s="120"/>
      <c r="AV5" s="120"/>
      <c r="AW5" s="120"/>
      <c r="AX5" s="120"/>
      <c r="AY5" s="120"/>
      <c r="AZ5" s="922"/>
      <c r="BA5" s="277"/>
      <c r="BB5" s="277"/>
      <c r="BC5" s="277"/>
      <c r="BD5" s="277"/>
      <c r="BE5" s="277"/>
      <c r="BF5" s="277"/>
      <c r="BG5" s="277"/>
      <c r="BH5" s="277"/>
      <c r="BI5" s="277"/>
      <c r="BJ5" s="752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752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90"/>
    </row>
    <row r="6" spans="1:103" ht="20.25" customHeight="1" x14ac:dyDescent="0.35">
      <c r="A6" s="131" t="s">
        <v>236</v>
      </c>
      <c r="B6" s="52"/>
      <c r="C6" s="52"/>
      <c r="D6" s="52"/>
      <c r="E6" s="52"/>
      <c r="F6" s="396"/>
      <c r="G6" s="396"/>
      <c r="H6" s="396"/>
      <c r="I6" s="396"/>
      <c r="J6" s="396"/>
      <c r="K6" s="396"/>
      <c r="L6" s="396"/>
      <c r="M6" s="396"/>
      <c r="N6" s="396"/>
      <c r="O6" s="752"/>
      <c r="P6" s="1068"/>
      <c r="Q6" s="1069"/>
      <c r="R6" s="1069"/>
      <c r="S6" s="1069"/>
      <c r="T6" s="1069"/>
      <c r="U6" s="1069"/>
      <c r="V6" s="1069"/>
      <c r="W6" s="1069"/>
      <c r="X6" s="1069"/>
      <c r="Y6" s="1070"/>
      <c r="Z6" s="408"/>
      <c r="AA6" s="408"/>
      <c r="AB6" s="408"/>
      <c r="AC6" s="408"/>
      <c r="AD6" s="408"/>
      <c r="AE6" s="408"/>
      <c r="AF6" s="408"/>
      <c r="AG6" s="408"/>
      <c r="AH6" s="1018"/>
      <c r="AI6" s="120"/>
      <c r="AJ6" s="120"/>
      <c r="AK6" s="120"/>
      <c r="AL6" s="120"/>
      <c r="AM6" s="120"/>
      <c r="AN6" s="120"/>
      <c r="AO6" s="120"/>
      <c r="AP6" s="120"/>
      <c r="AQ6" s="752"/>
      <c r="AR6" s="120"/>
      <c r="AS6" s="120"/>
      <c r="AT6" s="120"/>
      <c r="AU6" s="120"/>
      <c r="AV6" s="120"/>
      <c r="AW6" s="120"/>
      <c r="AX6" s="120"/>
      <c r="AY6" s="120"/>
      <c r="AZ6" s="752"/>
      <c r="BA6" s="277"/>
      <c r="BB6" s="277"/>
      <c r="BC6" s="277"/>
      <c r="BD6" s="277"/>
      <c r="BE6" s="277"/>
      <c r="BF6" s="277"/>
      <c r="BG6" s="277"/>
      <c r="BH6" s="277"/>
      <c r="BI6" s="277"/>
      <c r="BJ6" s="752"/>
      <c r="BK6" s="396"/>
      <c r="BL6" s="396"/>
      <c r="BM6" s="396"/>
      <c r="BN6" s="396"/>
      <c r="BO6" s="452"/>
      <c r="BP6" s="452"/>
      <c r="BQ6" s="452"/>
      <c r="BR6" s="452"/>
      <c r="BS6" s="452"/>
      <c r="BT6" s="452"/>
      <c r="BU6" s="962"/>
      <c r="BV6" s="452"/>
      <c r="BW6" s="452"/>
      <c r="BX6" s="452"/>
      <c r="BY6" s="452"/>
      <c r="BZ6" s="452"/>
      <c r="CA6" s="452"/>
      <c r="CB6" s="452"/>
      <c r="CC6" s="452"/>
      <c r="CD6" s="452"/>
      <c r="CE6" s="396"/>
      <c r="CF6" s="752"/>
      <c r="CG6" s="120"/>
      <c r="CH6" s="120"/>
      <c r="CI6" s="120"/>
      <c r="CJ6" s="120"/>
      <c r="CK6" s="120"/>
      <c r="CL6" s="120"/>
      <c r="CM6" s="120"/>
      <c r="CN6" s="752"/>
      <c r="CO6" s="120"/>
      <c r="CP6" s="120"/>
      <c r="CQ6" s="120"/>
      <c r="CR6" s="120"/>
      <c r="CS6" s="120"/>
      <c r="CT6" s="120"/>
      <c r="CU6" s="120"/>
      <c r="CV6" s="752"/>
      <c r="CW6" s="90">
        <f t="shared" ref="CW6:CW10" si="0">SUM(O6,Y6,AQ6,AZ6,BJ6,BU6,CF6,CN6,CV6,BJ6)</f>
        <v>0</v>
      </c>
      <c r="CX6" s="50" t="s">
        <v>499</v>
      </c>
    </row>
    <row r="7" spans="1:103" ht="20.25" customHeight="1" x14ac:dyDescent="0.4">
      <c r="A7" s="51" t="s">
        <v>476</v>
      </c>
      <c r="B7" s="96"/>
      <c r="C7" s="91" t="s">
        <v>458</v>
      </c>
      <c r="D7" s="91" t="s">
        <v>458</v>
      </c>
      <c r="E7" s="91"/>
      <c r="F7" s="1159"/>
      <c r="G7" s="1159"/>
      <c r="H7" s="1159"/>
      <c r="I7" s="1159"/>
      <c r="J7" s="1159"/>
      <c r="K7" s="1159"/>
      <c r="L7" s="1159"/>
      <c r="M7" s="1159"/>
      <c r="N7" s="1159"/>
      <c r="O7" s="1290"/>
      <c r="P7" s="1159"/>
      <c r="Q7" s="1159"/>
      <c r="R7" s="1159"/>
      <c r="S7" s="1159"/>
      <c r="T7" s="1159"/>
      <c r="U7" s="1159"/>
      <c r="V7" s="1159"/>
      <c r="W7" s="1159"/>
      <c r="X7" s="1159"/>
      <c r="Y7" s="1290"/>
      <c r="Z7" s="1291"/>
      <c r="AA7" s="1291"/>
      <c r="AB7" s="1291"/>
      <c r="AC7" s="1291"/>
      <c r="AD7" s="1291"/>
      <c r="AE7" s="1291"/>
      <c r="AF7" s="1291"/>
      <c r="AG7" s="1291"/>
      <c r="AH7" s="1292"/>
      <c r="AI7" s="714"/>
      <c r="AJ7" s="714"/>
      <c r="AK7" s="714"/>
      <c r="AL7" s="714"/>
      <c r="AM7" s="714"/>
      <c r="AN7" s="714"/>
      <c r="AO7" s="714"/>
      <c r="AP7" s="714"/>
      <c r="AQ7" s="1293"/>
      <c r="AR7" s="714"/>
      <c r="AS7" s="714"/>
      <c r="AT7" s="714"/>
      <c r="AU7" s="714"/>
      <c r="AV7" s="714"/>
      <c r="AW7" s="714"/>
      <c r="AX7" s="714"/>
      <c r="AY7" s="714"/>
      <c r="AZ7" s="1293"/>
      <c r="BA7" s="1294"/>
      <c r="BB7" s="1294"/>
      <c r="BC7" s="1294"/>
      <c r="BD7" s="1294"/>
      <c r="BE7" s="1294"/>
      <c r="BF7" s="1294"/>
      <c r="BG7" s="1294"/>
      <c r="BH7" s="1294"/>
      <c r="BI7" s="1294"/>
      <c r="BJ7" s="1293"/>
      <c r="BK7" s="1159"/>
      <c r="BL7" s="1159"/>
      <c r="BM7" s="1159"/>
      <c r="BN7" s="1159"/>
      <c r="BO7" s="603"/>
      <c r="BP7" s="1157"/>
      <c r="BQ7" s="1157"/>
      <c r="BR7" s="1157"/>
      <c r="BS7" s="1157"/>
      <c r="BT7" s="1157"/>
      <c r="BU7" s="1295">
        <f>SUM(BK7:BT7)</f>
        <v>0</v>
      </c>
      <c r="BV7" s="1157"/>
      <c r="BW7" s="1157"/>
      <c r="BX7" s="1157"/>
      <c r="BY7" s="1157"/>
      <c r="BZ7" s="1157"/>
      <c r="CA7" s="1157"/>
      <c r="CB7" s="1157"/>
      <c r="CC7" s="1157"/>
      <c r="CD7" s="1157"/>
      <c r="CE7" s="443"/>
      <c r="CF7" s="1290">
        <f>SUM(BV7:CE7)</f>
        <v>0</v>
      </c>
      <c r="CG7" s="714"/>
      <c r="CH7" s="714"/>
      <c r="CI7" s="714"/>
      <c r="CJ7" s="714"/>
      <c r="CK7" s="714"/>
      <c r="CL7" s="714"/>
      <c r="CM7" s="714"/>
      <c r="CN7" s="1290"/>
      <c r="CO7" s="714"/>
      <c r="CP7" s="714"/>
      <c r="CQ7" s="714"/>
      <c r="CR7" s="714"/>
      <c r="CS7" s="714"/>
      <c r="CT7" s="714"/>
      <c r="CU7" s="714"/>
      <c r="CV7" s="1290"/>
      <c r="CW7" s="100">
        <f t="shared" si="0"/>
        <v>0</v>
      </c>
      <c r="CX7" s="1010"/>
    </row>
    <row r="8" spans="1:103" ht="21" customHeight="1" x14ac:dyDescent="0.4">
      <c r="A8" s="51"/>
      <c r="B8" s="96"/>
      <c r="C8" s="91"/>
      <c r="D8" s="91"/>
      <c r="E8" s="91"/>
      <c r="F8" s="1159"/>
      <c r="G8" s="1159"/>
      <c r="H8" s="1159"/>
      <c r="I8" s="1159"/>
      <c r="J8" s="1159"/>
      <c r="K8" s="1159"/>
      <c r="L8" s="1159"/>
      <c r="M8" s="1159"/>
      <c r="N8" s="1159"/>
      <c r="O8" s="1265"/>
      <c r="P8" s="432"/>
      <c r="Q8" s="432"/>
      <c r="R8" s="432"/>
      <c r="S8" s="432"/>
      <c r="T8" s="432"/>
      <c r="U8" s="432"/>
      <c r="V8" s="432"/>
      <c r="W8" s="432"/>
      <c r="X8" s="432"/>
      <c r="Y8" s="1005"/>
      <c r="Z8" s="1291"/>
      <c r="AA8" s="1291"/>
      <c r="AB8" s="1291"/>
      <c r="AC8" s="1291"/>
      <c r="AD8" s="1291"/>
      <c r="AE8" s="1291"/>
      <c r="AF8" s="1291"/>
      <c r="AG8" s="1291"/>
      <c r="AH8" s="1296"/>
      <c r="AI8" s="714"/>
      <c r="AJ8" s="714"/>
      <c r="AK8" s="714"/>
      <c r="AL8" s="714"/>
      <c r="AM8" s="714"/>
      <c r="AN8" s="714"/>
      <c r="AO8" s="714"/>
      <c r="AP8" s="714"/>
      <c r="AQ8" s="648">
        <f t="shared" ref="AQ8:AQ23" si="1">SUM(AI8:AP8)</f>
        <v>0</v>
      </c>
      <c r="AR8" s="714"/>
      <c r="AS8" s="714"/>
      <c r="AT8" s="714"/>
      <c r="AU8" s="714"/>
      <c r="AV8" s="714"/>
      <c r="AW8" s="714"/>
      <c r="AX8" s="714"/>
      <c r="AY8" s="714"/>
      <c r="AZ8" s="1297"/>
      <c r="BA8" s="1294"/>
      <c r="BB8" s="1294"/>
      <c r="BC8" s="1294"/>
      <c r="BD8" s="1294"/>
      <c r="BE8" s="1294"/>
      <c r="BF8" s="1294"/>
      <c r="BG8" s="1294"/>
      <c r="BH8" s="1294"/>
      <c r="BI8" s="1294"/>
      <c r="BJ8" s="1297"/>
      <c r="BK8" s="1159"/>
      <c r="BL8" s="1159"/>
      <c r="BM8" s="1159"/>
      <c r="BN8" s="1159"/>
      <c r="BO8" s="443"/>
      <c r="BP8" s="443"/>
      <c r="BQ8" s="443"/>
      <c r="BR8" s="443"/>
      <c r="BS8" s="443"/>
      <c r="BT8" s="443"/>
      <c r="BU8" s="1265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265"/>
      <c r="CG8" s="714"/>
      <c r="CH8" s="714"/>
      <c r="CI8" s="714"/>
      <c r="CJ8" s="714"/>
      <c r="CK8" s="714"/>
      <c r="CL8" s="714"/>
      <c r="CM8" s="714"/>
      <c r="CN8" s="1265"/>
      <c r="CO8" s="714"/>
      <c r="CP8" s="714"/>
      <c r="CQ8" s="714"/>
      <c r="CR8" s="714"/>
      <c r="CS8" s="714"/>
      <c r="CT8" s="714"/>
      <c r="CU8" s="714"/>
      <c r="CV8" s="1265"/>
      <c r="CW8" s="100">
        <f t="shared" si="0"/>
        <v>0</v>
      </c>
      <c r="CX8" s="851"/>
    </row>
    <row r="9" spans="1:103" ht="21" customHeight="1" x14ac:dyDescent="0.4">
      <c r="A9" s="51"/>
      <c r="B9" s="96"/>
      <c r="C9" s="91"/>
      <c r="D9" s="91"/>
      <c r="E9" s="91"/>
      <c r="F9" s="1159"/>
      <c r="G9" s="1159"/>
      <c r="H9" s="1159"/>
      <c r="I9" s="1159"/>
      <c r="J9" s="1159"/>
      <c r="K9" s="1159"/>
      <c r="L9" s="1159"/>
      <c r="M9" s="1159"/>
      <c r="N9" s="1159"/>
      <c r="O9" s="1265"/>
      <c r="P9" s="432"/>
      <c r="Q9" s="432"/>
      <c r="R9" s="432"/>
      <c r="S9" s="432"/>
      <c r="T9" s="432"/>
      <c r="U9" s="432"/>
      <c r="V9" s="432"/>
      <c r="W9" s="432"/>
      <c r="X9" s="432"/>
      <c r="Y9" s="1005"/>
      <c r="Z9" s="1291"/>
      <c r="AA9" s="1291"/>
      <c r="AB9" s="1291"/>
      <c r="AC9" s="1291"/>
      <c r="AD9" s="1291"/>
      <c r="AE9" s="1291"/>
      <c r="AF9" s="1291"/>
      <c r="AG9" s="1291"/>
      <c r="AH9" s="1296"/>
      <c r="AI9" s="714"/>
      <c r="AJ9" s="714"/>
      <c r="AK9" s="714"/>
      <c r="AL9" s="714"/>
      <c r="AM9" s="714"/>
      <c r="AN9" s="714"/>
      <c r="AO9" s="714"/>
      <c r="AP9" s="714"/>
      <c r="AQ9" s="648">
        <f t="shared" si="1"/>
        <v>0</v>
      </c>
      <c r="AR9" s="714"/>
      <c r="AS9" s="714"/>
      <c r="AT9" s="714"/>
      <c r="AU9" s="714"/>
      <c r="AV9" s="714"/>
      <c r="AW9" s="714"/>
      <c r="AX9" s="714"/>
      <c r="AY9" s="714"/>
      <c r="AZ9" s="1297"/>
      <c r="BA9" s="1294"/>
      <c r="BB9" s="1294"/>
      <c r="BC9" s="1294"/>
      <c r="BD9" s="1294"/>
      <c r="BE9" s="1294"/>
      <c r="BF9" s="1294"/>
      <c r="BG9" s="1294"/>
      <c r="BH9" s="1294"/>
      <c r="BI9" s="1294"/>
      <c r="BJ9" s="1297"/>
      <c r="BK9" s="1159"/>
      <c r="BL9" s="1159"/>
      <c r="BM9" s="1159"/>
      <c r="BN9" s="1159"/>
      <c r="BO9" s="443"/>
      <c r="BP9" s="443"/>
      <c r="BQ9" s="443"/>
      <c r="BR9" s="443"/>
      <c r="BS9" s="443"/>
      <c r="BT9" s="443"/>
      <c r="BU9" s="1265"/>
      <c r="BV9" s="1159"/>
      <c r="BW9" s="1159"/>
      <c r="BX9" s="1159"/>
      <c r="BY9" s="1159"/>
      <c r="BZ9" s="1159"/>
      <c r="CA9" s="1159"/>
      <c r="CB9" s="1159"/>
      <c r="CC9" s="1159"/>
      <c r="CD9" s="1159"/>
      <c r="CE9" s="1159"/>
      <c r="CF9" s="1265"/>
      <c r="CG9" s="714"/>
      <c r="CH9" s="714"/>
      <c r="CI9" s="714"/>
      <c r="CJ9" s="714"/>
      <c r="CK9" s="714"/>
      <c r="CL9" s="714"/>
      <c r="CM9" s="714"/>
      <c r="CN9" s="1265"/>
      <c r="CO9" s="714"/>
      <c r="CP9" s="714"/>
      <c r="CQ9" s="714"/>
      <c r="CR9" s="714"/>
      <c r="CS9" s="714"/>
      <c r="CT9" s="714"/>
      <c r="CU9" s="714"/>
      <c r="CV9" s="1265"/>
      <c r="CW9" s="100">
        <f t="shared" si="0"/>
        <v>0</v>
      </c>
      <c r="CX9" s="851"/>
    </row>
    <row r="10" spans="1:103" ht="21" customHeight="1" x14ac:dyDescent="0.4">
      <c r="A10" s="132" t="s">
        <v>237</v>
      </c>
      <c r="B10" s="96"/>
      <c r="C10" s="91"/>
      <c r="D10" s="91"/>
      <c r="E10" s="91"/>
      <c r="F10" s="1159"/>
      <c r="G10" s="1159"/>
      <c r="H10" s="1159"/>
      <c r="I10" s="1159"/>
      <c r="J10" s="1159"/>
      <c r="K10" s="1159"/>
      <c r="L10" s="1159"/>
      <c r="M10" s="1159"/>
      <c r="N10" s="1159"/>
      <c r="O10" s="1265"/>
      <c r="P10" s="432"/>
      <c r="Q10" s="432"/>
      <c r="R10" s="432"/>
      <c r="S10" s="432"/>
      <c r="T10" s="432"/>
      <c r="U10" s="432"/>
      <c r="V10" s="432"/>
      <c r="W10" s="432"/>
      <c r="X10" s="432"/>
      <c r="Y10" s="1005"/>
      <c r="Z10" s="1291"/>
      <c r="AA10" s="1291"/>
      <c r="AB10" s="1291"/>
      <c r="AC10" s="1291"/>
      <c r="AD10" s="1291"/>
      <c r="AE10" s="1291"/>
      <c r="AF10" s="1291"/>
      <c r="AG10" s="1291"/>
      <c r="AH10" s="1296"/>
      <c r="AI10" s="714"/>
      <c r="AJ10" s="714"/>
      <c r="AK10" s="714"/>
      <c r="AL10" s="714"/>
      <c r="AM10" s="714"/>
      <c r="AN10" s="714"/>
      <c r="AO10" s="714"/>
      <c r="AP10" s="714"/>
      <c r="AQ10" s="648">
        <f t="shared" si="1"/>
        <v>0</v>
      </c>
      <c r="AR10" s="714"/>
      <c r="AS10" s="714"/>
      <c r="AT10" s="714"/>
      <c r="AU10" s="714"/>
      <c r="AV10" s="714"/>
      <c r="AW10" s="714"/>
      <c r="AX10" s="714"/>
      <c r="AY10" s="714"/>
      <c r="AZ10" s="1297"/>
      <c r="BA10" s="1294"/>
      <c r="BB10" s="1294"/>
      <c r="BC10" s="1294"/>
      <c r="BD10" s="1294"/>
      <c r="BE10" s="1294"/>
      <c r="BF10" s="1294"/>
      <c r="BG10" s="1294"/>
      <c r="BH10" s="1294"/>
      <c r="BI10" s="1294"/>
      <c r="BJ10" s="1297"/>
      <c r="BK10" s="1159"/>
      <c r="BL10" s="1159"/>
      <c r="BM10" s="1159"/>
      <c r="BN10" s="1159"/>
      <c r="BO10" s="443"/>
      <c r="BP10" s="443"/>
      <c r="BQ10" s="443"/>
      <c r="BR10" s="443"/>
      <c r="BS10" s="443"/>
      <c r="BT10" s="443"/>
      <c r="BU10" s="1265"/>
      <c r="BV10" s="1159"/>
      <c r="BW10" s="1159"/>
      <c r="BX10" s="1159"/>
      <c r="BY10" s="1159"/>
      <c r="BZ10" s="1159"/>
      <c r="CA10" s="1159"/>
      <c r="CB10" s="1159"/>
      <c r="CC10" s="1159"/>
      <c r="CD10" s="1159"/>
      <c r="CE10" s="1159"/>
      <c r="CF10" s="1265"/>
      <c r="CG10" s="714"/>
      <c r="CH10" s="714"/>
      <c r="CI10" s="714"/>
      <c r="CJ10" s="714"/>
      <c r="CK10" s="714"/>
      <c r="CL10" s="714"/>
      <c r="CM10" s="714"/>
      <c r="CN10" s="1265"/>
      <c r="CO10" s="714"/>
      <c r="CP10" s="714"/>
      <c r="CQ10" s="714"/>
      <c r="CR10" s="714"/>
      <c r="CS10" s="714"/>
      <c r="CT10" s="714"/>
      <c r="CU10" s="714"/>
      <c r="CV10" s="1265"/>
      <c r="CW10" s="100">
        <f t="shared" si="0"/>
        <v>0</v>
      </c>
      <c r="CX10" s="50" t="s">
        <v>499</v>
      </c>
    </row>
    <row r="11" spans="1:103" ht="21" customHeight="1" x14ac:dyDescent="0.4">
      <c r="A11" s="44" t="s">
        <v>549</v>
      </c>
      <c r="B11" s="214">
        <v>4128</v>
      </c>
      <c r="C11" s="135" t="s">
        <v>46</v>
      </c>
      <c r="D11" s="135" t="s">
        <v>391</v>
      </c>
      <c r="E11" s="1032"/>
      <c r="F11" s="1159"/>
      <c r="G11" s="1159"/>
      <c r="H11" s="1159"/>
      <c r="I11" s="1159"/>
      <c r="J11" s="1159"/>
      <c r="K11" s="1159"/>
      <c r="L11" s="1159"/>
      <c r="M11" s="1159"/>
      <c r="N11" s="1159"/>
      <c r="O11" s="1290"/>
      <c r="P11" s="432"/>
      <c r="Q11" s="432"/>
      <c r="R11" s="432"/>
      <c r="S11" s="432"/>
      <c r="T11" s="432"/>
      <c r="U11" s="432"/>
      <c r="V11" s="432"/>
      <c r="W11" s="432"/>
      <c r="X11" s="432"/>
      <c r="Y11" s="1005"/>
      <c r="Z11" s="1291"/>
      <c r="AA11" s="1291"/>
      <c r="AB11" s="1291"/>
      <c r="AC11" s="1291"/>
      <c r="AD11" s="1291"/>
      <c r="AE11" s="1291"/>
      <c r="AF11" s="1291"/>
      <c r="AG11" s="1291"/>
      <c r="AH11" s="1292"/>
      <c r="AI11" s="714"/>
      <c r="AJ11" s="714"/>
      <c r="AK11" s="714"/>
      <c r="AL11" s="714"/>
      <c r="AM11" s="714"/>
      <c r="AN11" s="714"/>
      <c r="AO11" s="714"/>
      <c r="AP11" s="714"/>
      <c r="AQ11" s="1293"/>
      <c r="AR11" s="714"/>
      <c r="AS11" s="714"/>
      <c r="AT11" s="714"/>
      <c r="AU11" s="714"/>
      <c r="AV11" s="714"/>
      <c r="AW11" s="714"/>
      <c r="AX11" s="714"/>
      <c r="AY11" s="714"/>
      <c r="AZ11" s="1293"/>
      <c r="BA11" s="1294"/>
      <c r="BB11" s="1294"/>
      <c r="BC11" s="1294"/>
      <c r="BD11" s="1294"/>
      <c r="BE11" s="1294"/>
      <c r="BF11" s="1294"/>
      <c r="BG11" s="1294"/>
      <c r="BH11" s="1294"/>
      <c r="BI11" s="1294"/>
      <c r="BJ11" s="1293"/>
      <c r="BK11" s="1159"/>
      <c r="BL11" s="1159"/>
      <c r="BM11" s="1159"/>
      <c r="BN11" s="1159"/>
      <c r="BO11" s="603"/>
      <c r="BP11" s="1157"/>
      <c r="BQ11" s="1157"/>
      <c r="BR11" s="1157"/>
      <c r="BS11" s="1157"/>
      <c r="BT11" s="1157"/>
      <c r="BU11" s="1295">
        <f>SUM(BK11:BT11)</f>
        <v>0</v>
      </c>
      <c r="BV11" s="1157"/>
      <c r="BW11" s="1157"/>
      <c r="BX11" s="1157"/>
      <c r="BY11" s="1157"/>
      <c r="BZ11" s="1157"/>
      <c r="CA11" s="1157"/>
      <c r="CB11" s="1157"/>
      <c r="CC11" s="1157"/>
      <c r="CD11" s="1157"/>
      <c r="CE11" s="443"/>
      <c r="CF11" s="1290">
        <f>SUM(BV11:CE11)</f>
        <v>0</v>
      </c>
      <c r="CG11" s="714"/>
      <c r="CH11" s="714"/>
      <c r="CI11" s="714"/>
      <c r="CJ11" s="714"/>
      <c r="CK11" s="714"/>
      <c r="CL11" s="714"/>
      <c r="CM11" s="714"/>
      <c r="CN11" s="1290"/>
      <c r="CO11" s="714"/>
      <c r="CP11" s="714"/>
      <c r="CQ11" s="714"/>
      <c r="CR11" s="714"/>
      <c r="CS11" s="714"/>
      <c r="CT11" s="714"/>
      <c r="CU11" s="714"/>
      <c r="CV11" s="1290"/>
      <c r="CW11" s="100">
        <f t="shared" ref="CW11:CW13" si="2">SUM(O11,Y11,AH11,AQ11,AZ11,BJ11,BU11,CF11,CN11,CV11,BJ11)</f>
        <v>0</v>
      </c>
      <c r="CX11" s="859"/>
    </row>
    <row r="12" spans="1:103" ht="21" customHeight="1" x14ac:dyDescent="0.4">
      <c r="A12" s="51" t="s">
        <v>547</v>
      </c>
      <c r="B12" s="58">
        <v>4130</v>
      </c>
      <c r="C12" s="51" t="s">
        <v>599</v>
      </c>
      <c r="D12" s="51" t="s">
        <v>391</v>
      </c>
      <c r="E12" s="51"/>
      <c r="F12" s="435"/>
      <c r="G12" s="435">
        <v>2</v>
      </c>
      <c r="H12" s="435"/>
      <c r="I12" s="435"/>
      <c r="J12" s="435"/>
      <c r="K12" s="435"/>
      <c r="L12" s="435">
        <v>1</v>
      </c>
      <c r="M12" s="435"/>
      <c r="N12" s="435"/>
      <c r="O12" s="647">
        <f>SUM(F12:N12)</f>
        <v>3</v>
      </c>
      <c r="P12" s="1065"/>
      <c r="Q12" s="432">
        <v>2</v>
      </c>
      <c r="R12" s="432"/>
      <c r="S12" s="432"/>
      <c r="T12" s="432"/>
      <c r="U12" s="432"/>
      <c r="V12" s="432">
        <v>1</v>
      </c>
      <c r="W12" s="432"/>
      <c r="X12" s="432"/>
      <c r="Y12" s="1005">
        <f>SUM(P12:X12)</f>
        <v>3</v>
      </c>
      <c r="Z12" s="438"/>
      <c r="AA12" s="438"/>
      <c r="AB12" s="438"/>
      <c r="AC12" s="438"/>
      <c r="AD12" s="438"/>
      <c r="AE12" s="438"/>
      <c r="AF12" s="438"/>
      <c r="AG12" s="438"/>
      <c r="AH12" s="1013">
        <f>SUM(Z12:AG12)</f>
        <v>0</v>
      </c>
      <c r="AI12" s="124"/>
      <c r="AJ12" s="124"/>
      <c r="AK12" s="124"/>
      <c r="AL12" s="124"/>
      <c r="AM12" s="124">
        <v>4</v>
      </c>
      <c r="AN12" s="124"/>
      <c r="AO12" s="124"/>
      <c r="AP12" s="124">
        <v>4</v>
      </c>
      <c r="AQ12" s="648">
        <f t="shared" si="1"/>
        <v>8</v>
      </c>
      <c r="AR12" s="124"/>
      <c r="AS12" s="124"/>
      <c r="AT12" s="124"/>
      <c r="AU12" s="124"/>
      <c r="AV12" s="124">
        <v>5</v>
      </c>
      <c r="AW12" s="124"/>
      <c r="AX12" s="124"/>
      <c r="AY12" s="124">
        <v>4</v>
      </c>
      <c r="AZ12" s="648">
        <f>SUM(AR12:AY12)</f>
        <v>9</v>
      </c>
      <c r="BA12" s="279">
        <v>3</v>
      </c>
      <c r="BB12" s="279"/>
      <c r="BC12" s="279"/>
      <c r="BD12" s="279"/>
      <c r="BE12" s="279"/>
      <c r="BF12" s="279">
        <v>2</v>
      </c>
      <c r="BG12" s="279"/>
      <c r="BH12" s="279"/>
      <c r="BI12" s="279"/>
      <c r="BJ12" s="648">
        <f>SUM(BA12:BI12)</f>
        <v>5</v>
      </c>
      <c r="BK12" s="435"/>
      <c r="BL12" s="435">
        <v>2</v>
      </c>
      <c r="BM12" s="435"/>
      <c r="BN12" s="435"/>
      <c r="BO12" s="1156"/>
      <c r="BP12" s="1156"/>
      <c r="BQ12" s="1156"/>
      <c r="BR12" s="1156"/>
      <c r="BS12" s="1156"/>
      <c r="BT12" s="1156"/>
      <c r="BU12" s="933">
        <f>SUM(BK12:BT12)</f>
        <v>2</v>
      </c>
      <c r="BV12" s="1156"/>
      <c r="BW12" s="1156">
        <v>2</v>
      </c>
      <c r="BX12" s="1156"/>
      <c r="BY12" s="1156"/>
      <c r="BZ12" s="1156"/>
      <c r="CA12" s="1156"/>
      <c r="CB12" s="1156"/>
      <c r="CC12" s="1156"/>
      <c r="CD12" s="1156"/>
      <c r="CE12" s="435"/>
      <c r="CF12" s="647">
        <f>SUM(BV12:CE12)</f>
        <v>2</v>
      </c>
      <c r="CG12" s="124"/>
      <c r="CH12" s="124"/>
      <c r="CI12" s="124"/>
      <c r="CJ12" s="124"/>
      <c r="CK12" s="124"/>
      <c r="CL12" s="124"/>
      <c r="CM12" s="124"/>
      <c r="CN12" s="647">
        <f>SUM(CG12:CM12)</f>
        <v>0</v>
      </c>
      <c r="CO12" s="124"/>
      <c r="CP12" s="124"/>
      <c r="CQ12" s="124"/>
      <c r="CR12" s="124"/>
      <c r="CS12" s="124"/>
      <c r="CT12" s="124"/>
      <c r="CU12" s="124"/>
      <c r="CV12" s="647">
        <f>SUM(CO12:CU12)</f>
        <v>0</v>
      </c>
      <c r="CW12" s="100">
        <f t="shared" si="2"/>
        <v>37</v>
      </c>
      <c r="CX12" s="863">
        <v>4</v>
      </c>
    </row>
    <row r="13" spans="1:103" ht="21" customHeight="1" x14ac:dyDescent="0.4">
      <c r="A13" s="51" t="s">
        <v>307</v>
      </c>
      <c r="B13" s="96">
        <v>320</v>
      </c>
      <c r="C13" s="91" t="s">
        <v>472</v>
      </c>
      <c r="D13" s="51" t="s">
        <v>548</v>
      </c>
      <c r="E13" s="51"/>
      <c r="F13" s="435"/>
      <c r="G13" s="435"/>
      <c r="H13" s="435"/>
      <c r="I13" s="435"/>
      <c r="J13" s="435"/>
      <c r="K13" s="435"/>
      <c r="L13" s="435"/>
      <c r="M13" s="435"/>
      <c r="N13" s="435"/>
      <c r="O13" s="647">
        <f>SUM(F13:N13)</f>
        <v>0</v>
      </c>
      <c r="P13" s="1065"/>
      <c r="Q13" s="432"/>
      <c r="R13" s="432"/>
      <c r="S13" s="432"/>
      <c r="T13" s="432"/>
      <c r="U13" s="432"/>
      <c r="V13" s="432"/>
      <c r="W13" s="432"/>
      <c r="X13" s="432"/>
      <c r="Y13" s="1005">
        <v>0</v>
      </c>
      <c r="Z13" s="438"/>
      <c r="AA13" s="438"/>
      <c r="AB13" s="438"/>
      <c r="AC13" s="438"/>
      <c r="AD13" s="438"/>
      <c r="AE13" s="438"/>
      <c r="AF13" s="438"/>
      <c r="AG13" s="438"/>
      <c r="AH13" s="1013"/>
      <c r="AI13" s="124">
        <v>3</v>
      </c>
      <c r="AJ13" s="124">
        <v>2</v>
      </c>
      <c r="AK13" s="124"/>
      <c r="AL13" s="124">
        <v>3</v>
      </c>
      <c r="AM13" s="124">
        <v>3</v>
      </c>
      <c r="AN13" s="124">
        <v>5</v>
      </c>
      <c r="AO13" s="124"/>
      <c r="AP13" s="124">
        <v>5</v>
      </c>
      <c r="AQ13" s="648">
        <f t="shared" si="1"/>
        <v>21</v>
      </c>
      <c r="AR13" s="124">
        <v>3</v>
      </c>
      <c r="AS13" s="124">
        <v>2</v>
      </c>
      <c r="AT13" s="124"/>
      <c r="AU13" s="124">
        <v>3</v>
      </c>
      <c r="AV13" s="124">
        <v>4</v>
      </c>
      <c r="AW13" s="124">
        <v>5</v>
      </c>
      <c r="AX13" s="124"/>
      <c r="AY13" s="124">
        <v>5</v>
      </c>
      <c r="AZ13" s="648">
        <f>SUM(AR13:AY13)</f>
        <v>22</v>
      </c>
      <c r="BA13" s="279"/>
      <c r="BB13" s="279"/>
      <c r="BC13" s="279"/>
      <c r="BD13" s="279"/>
      <c r="BE13" s="279"/>
      <c r="BF13" s="279"/>
      <c r="BG13" s="279"/>
      <c r="BH13" s="279"/>
      <c r="BI13" s="279"/>
      <c r="BJ13" s="648"/>
      <c r="BK13" s="435"/>
      <c r="BL13" s="435"/>
      <c r="BM13" s="435"/>
      <c r="BN13" s="435"/>
      <c r="BO13" s="1156"/>
      <c r="BP13" s="1156"/>
      <c r="BQ13" s="1156"/>
      <c r="BR13" s="1156"/>
      <c r="BS13" s="1156"/>
      <c r="BT13" s="1156"/>
      <c r="BU13" s="933"/>
      <c r="BV13" s="1156"/>
      <c r="BW13" s="1156"/>
      <c r="BX13" s="1156"/>
      <c r="BY13" s="1156"/>
      <c r="BZ13" s="1156"/>
      <c r="CA13" s="1156"/>
      <c r="CB13" s="1156"/>
      <c r="CC13" s="1156"/>
      <c r="CD13" s="1156"/>
      <c r="CE13" s="435"/>
      <c r="CF13" s="647"/>
      <c r="CG13" s="124"/>
      <c r="CH13" s="124"/>
      <c r="CI13" s="124"/>
      <c r="CJ13" s="124">
        <v>0</v>
      </c>
      <c r="CK13" s="124"/>
      <c r="CL13" s="124"/>
      <c r="CM13" s="124"/>
      <c r="CN13" s="647">
        <f>SUM(CG13:CM13)</f>
        <v>0</v>
      </c>
      <c r="CO13" s="124"/>
      <c r="CP13" s="124"/>
      <c r="CQ13" s="124"/>
      <c r="CR13" s="124"/>
      <c r="CS13" s="124"/>
      <c r="CT13" s="124"/>
      <c r="CU13" s="124"/>
      <c r="CV13" s="647">
        <f>SUM(CO13:CU13)</f>
        <v>0</v>
      </c>
      <c r="CW13" s="100">
        <f t="shared" si="2"/>
        <v>43</v>
      </c>
      <c r="CX13" s="863" t="s">
        <v>771</v>
      </c>
    </row>
    <row r="14" spans="1:103" ht="21" customHeight="1" x14ac:dyDescent="0.4">
      <c r="A14" s="91" t="s">
        <v>235</v>
      </c>
      <c r="B14" s="96">
        <v>3055</v>
      </c>
      <c r="C14" s="91" t="s">
        <v>645</v>
      </c>
      <c r="D14" s="51" t="s">
        <v>646</v>
      </c>
      <c r="E14" s="51"/>
      <c r="F14" s="435">
        <v>1</v>
      </c>
      <c r="G14" s="435">
        <v>1</v>
      </c>
      <c r="H14" s="435">
        <v>1</v>
      </c>
      <c r="I14" s="435">
        <v>1</v>
      </c>
      <c r="J14" s="435">
        <v>1</v>
      </c>
      <c r="K14" s="435">
        <v>1</v>
      </c>
      <c r="L14" s="435">
        <v>2</v>
      </c>
      <c r="M14" s="435">
        <v>1</v>
      </c>
      <c r="N14" s="435">
        <v>2</v>
      </c>
      <c r="O14" s="647">
        <f>SUM(F14:N14)</f>
        <v>11</v>
      </c>
      <c r="P14" s="1065">
        <v>1</v>
      </c>
      <c r="Q14" s="432">
        <v>1</v>
      </c>
      <c r="R14" s="432">
        <v>1</v>
      </c>
      <c r="S14" s="432">
        <v>1</v>
      </c>
      <c r="T14" s="432">
        <v>1</v>
      </c>
      <c r="U14" s="432">
        <v>1</v>
      </c>
      <c r="V14" s="432">
        <v>2</v>
      </c>
      <c r="W14" s="432">
        <v>1</v>
      </c>
      <c r="X14" s="432">
        <v>2</v>
      </c>
      <c r="Y14" s="1005">
        <f>SUM(P14:X14)</f>
        <v>11</v>
      </c>
      <c r="Z14" s="438">
        <v>4</v>
      </c>
      <c r="AA14" s="438">
        <v>4</v>
      </c>
      <c r="AB14" s="438">
        <v>2</v>
      </c>
      <c r="AC14" s="438">
        <v>3</v>
      </c>
      <c r="AD14" s="438">
        <v>5</v>
      </c>
      <c r="AE14" s="438">
        <v>6</v>
      </c>
      <c r="AF14" s="438">
        <v>2</v>
      </c>
      <c r="AG14" s="438"/>
      <c r="AH14" s="1013">
        <f>SUM(Z14:AG14)</f>
        <v>26</v>
      </c>
      <c r="AI14" s="124"/>
      <c r="AJ14" s="124"/>
      <c r="AK14" s="124"/>
      <c r="AL14" s="124"/>
      <c r="AM14" s="124"/>
      <c r="AN14" s="124"/>
      <c r="AO14" s="124"/>
      <c r="AP14" s="124"/>
      <c r="AQ14" s="648">
        <f t="shared" si="1"/>
        <v>0</v>
      </c>
      <c r="AR14" s="124"/>
      <c r="AS14" s="124"/>
      <c r="AT14" s="124"/>
      <c r="AU14" s="124"/>
      <c r="AV14" s="124"/>
      <c r="AW14" s="124"/>
      <c r="AX14" s="124"/>
      <c r="AY14" s="124"/>
      <c r="AZ14" s="648"/>
      <c r="BA14" s="279">
        <v>2</v>
      </c>
      <c r="BB14" s="279">
        <v>1</v>
      </c>
      <c r="BC14" s="279">
        <v>2</v>
      </c>
      <c r="BD14" s="279">
        <v>3</v>
      </c>
      <c r="BE14" s="279">
        <v>2</v>
      </c>
      <c r="BF14" s="279">
        <v>1</v>
      </c>
      <c r="BG14" s="279">
        <v>2</v>
      </c>
      <c r="BH14" s="279">
        <v>2</v>
      </c>
      <c r="BI14" s="279">
        <v>2</v>
      </c>
      <c r="BJ14" s="648">
        <f>SUM(BA14:BI14)</f>
        <v>17</v>
      </c>
      <c r="BK14" s="435"/>
      <c r="BL14" s="435"/>
      <c r="BM14" s="435"/>
      <c r="BN14" s="435"/>
      <c r="BO14" s="1156"/>
      <c r="BP14" s="1156"/>
      <c r="BQ14" s="1156"/>
      <c r="BR14" s="1156"/>
      <c r="BS14" s="1156"/>
      <c r="BT14" s="1156"/>
      <c r="BU14" s="933"/>
      <c r="BV14" s="1156"/>
      <c r="BW14" s="1156"/>
      <c r="BX14" s="1156"/>
      <c r="BY14" s="1156"/>
      <c r="BZ14" s="1156"/>
      <c r="CA14" s="1156"/>
      <c r="CB14" s="1156"/>
      <c r="CC14" s="1156"/>
      <c r="CD14" s="1156"/>
      <c r="CE14" s="435"/>
      <c r="CF14" s="647"/>
      <c r="CG14" s="124"/>
      <c r="CH14" s="124"/>
      <c r="CI14" s="124"/>
      <c r="CJ14" s="124"/>
      <c r="CK14" s="124"/>
      <c r="CL14" s="124"/>
      <c r="CM14" s="124"/>
      <c r="CN14" s="647">
        <f>SUM(CG14:CM14)</f>
        <v>0</v>
      </c>
      <c r="CO14" s="124"/>
      <c r="CP14" s="124"/>
      <c r="CQ14" s="124"/>
      <c r="CR14" s="124"/>
      <c r="CS14" s="124"/>
      <c r="CT14" s="124"/>
      <c r="CU14" s="124"/>
      <c r="CV14" s="647">
        <f>SUM(CO14:CU14)</f>
        <v>0</v>
      </c>
      <c r="CW14" s="100">
        <f>SUM(O14,Y14,AH14,AQ14,AZ14,BJ14,BU14,CF14,CN14,CV14,BJ14)</f>
        <v>82</v>
      </c>
      <c r="CX14" s="863">
        <v>2</v>
      </c>
    </row>
    <row r="15" spans="1:103" ht="21" customHeight="1" x14ac:dyDescent="0.4">
      <c r="A15" s="44" t="s">
        <v>592</v>
      </c>
      <c r="B15" s="214">
        <v>366</v>
      </c>
      <c r="C15" s="135" t="s">
        <v>593</v>
      </c>
      <c r="D15" s="51" t="s">
        <v>593</v>
      </c>
      <c r="E15" s="51"/>
      <c r="F15" s="435"/>
      <c r="G15" s="435"/>
      <c r="H15" s="435"/>
      <c r="I15" s="435"/>
      <c r="J15" s="435"/>
      <c r="K15" s="435"/>
      <c r="L15" s="435"/>
      <c r="M15" s="435"/>
      <c r="N15" s="435"/>
      <c r="O15" s="647"/>
      <c r="P15" s="1065"/>
      <c r="Q15" s="432"/>
      <c r="R15" s="432"/>
      <c r="S15" s="432"/>
      <c r="T15" s="432"/>
      <c r="U15" s="432"/>
      <c r="V15" s="432"/>
      <c r="W15" s="432"/>
      <c r="X15" s="432"/>
      <c r="Y15" s="1005"/>
      <c r="Z15" s="438"/>
      <c r="AA15" s="438"/>
      <c r="AB15" s="438"/>
      <c r="AC15" s="438">
        <v>1</v>
      </c>
      <c r="AD15" s="438"/>
      <c r="AE15" s="438"/>
      <c r="AF15" s="438"/>
      <c r="AG15" s="438">
        <v>2</v>
      </c>
      <c r="AH15" s="1013">
        <f>SUM(Z15:AG15)</f>
        <v>3</v>
      </c>
      <c r="AI15" s="124">
        <v>2</v>
      </c>
      <c r="AJ15" s="124">
        <v>1</v>
      </c>
      <c r="AK15" s="124"/>
      <c r="AL15" s="124">
        <v>1</v>
      </c>
      <c r="AM15" s="124">
        <v>2</v>
      </c>
      <c r="AN15" s="124">
        <v>3</v>
      </c>
      <c r="AO15" s="124"/>
      <c r="AP15" s="124">
        <v>3</v>
      </c>
      <c r="AQ15" s="648">
        <f t="shared" si="1"/>
        <v>12</v>
      </c>
      <c r="AR15" s="124">
        <v>1</v>
      </c>
      <c r="AS15" s="124">
        <v>1</v>
      </c>
      <c r="AT15" s="124"/>
      <c r="AU15" s="124">
        <v>1</v>
      </c>
      <c r="AV15" s="124">
        <v>2</v>
      </c>
      <c r="AW15" s="124">
        <v>4</v>
      </c>
      <c r="AX15" s="124"/>
      <c r="AY15" s="124">
        <v>3</v>
      </c>
      <c r="AZ15" s="648">
        <f>SUM(AR15:AY15)</f>
        <v>12</v>
      </c>
      <c r="BA15" s="279">
        <v>1</v>
      </c>
      <c r="BB15" s="279">
        <v>2</v>
      </c>
      <c r="BC15" s="279">
        <v>3</v>
      </c>
      <c r="BD15" s="279">
        <v>1</v>
      </c>
      <c r="BE15" s="279">
        <v>1</v>
      </c>
      <c r="BF15" s="279"/>
      <c r="BG15" s="279">
        <v>1</v>
      </c>
      <c r="BH15" s="279">
        <v>1</v>
      </c>
      <c r="BI15" s="279"/>
      <c r="BJ15" s="648">
        <f>SUM(BA15:BI15)</f>
        <v>10</v>
      </c>
      <c r="BK15" s="435">
        <v>1</v>
      </c>
      <c r="BL15" s="435">
        <v>1</v>
      </c>
      <c r="BM15" s="435"/>
      <c r="BN15" s="435">
        <v>1</v>
      </c>
      <c r="BO15" s="1156"/>
      <c r="BP15" s="1156">
        <v>1</v>
      </c>
      <c r="BQ15" s="1156">
        <v>1</v>
      </c>
      <c r="BR15" s="1156">
        <v>1</v>
      </c>
      <c r="BS15" s="1156">
        <v>1</v>
      </c>
      <c r="BT15" s="1156">
        <v>1</v>
      </c>
      <c r="BU15" s="933">
        <f>SUM(BK15:BT15)</f>
        <v>8</v>
      </c>
      <c r="BV15" s="1156">
        <v>1</v>
      </c>
      <c r="BW15" s="1156">
        <v>1</v>
      </c>
      <c r="BX15" s="1156"/>
      <c r="BY15" s="1156">
        <v>1</v>
      </c>
      <c r="BZ15" s="1156"/>
      <c r="CA15" s="1156">
        <v>1</v>
      </c>
      <c r="CB15" s="1156">
        <v>1</v>
      </c>
      <c r="CC15" s="1156">
        <v>1</v>
      </c>
      <c r="CD15" s="1156">
        <v>1</v>
      </c>
      <c r="CE15" s="435">
        <v>1</v>
      </c>
      <c r="CF15" s="647">
        <f>SUM(BV15:CE15)</f>
        <v>8</v>
      </c>
      <c r="CG15" s="124">
        <v>2</v>
      </c>
      <c r="CH15" s="124">
        <v>2</v>
      </c>
      <c r="CI15" s="124">
        <v>2</v>
      </c>
      <c r="CJ15" s="124">
        <v>1</v>
      </c>
      <c r="CK15" s="124">
        <v>1</v>
      </c>
      <c r="CL15" s="124"/>
      <c r="CM15" s="124">
        <v>2</v>
      </c>
      <c r="CN15" s="647">
        <f>SUM(CG15:CM15)</f>
        <v>10</v>
      </c>
      <c r="CO15" s="124">
        <v>2</v>
      </c>
      <c r="CP15" s="124">
        <v>2</v>
      </c>
      <c r="CQ15" s="124">
        <v>2</v>
      </c>
      <c r="CR15" s="124">
        <v>1</v>
      </c>
      <c r="CS15" s="124">
        <v>1</v>
      </c>
      <c r="CT15" s="124"/>
      <c r="CU15" s="124">
        <v>2</v>
      </c>
      <c r="CV15" s="647">
        <f>SUM(CO15:CU15)</f>
        <v>10</v>
      </c>
      <c r="CW15" s="100">
        <f t="shared" ref="CW15:CW23" si="3">SUM(O15,Y15,AH15,AQ15,AZ15,BJ15,BU15,CF15,CN15,CV15,BJ15)</f>
        <v>83</v>
      </c>
      <c r="CX15" s="863">
        <v>1</v>
      </c>
    </row>
    <row r="16" spans="1:103" ht="21" customHeight="1" x14ac:dyDescent="0.4">
      <c r="A16" s="91" t="s">
        <v>45</v>
      </c>
      <c r="B16" s="96">
        <v>2642</v>
      </c>
      <c r="C16" s="91" t="s">
        <v>46</v>
      </c>
      <c r="D16" s="51" t="s">
        <v>553</v>
      </c>
      <c r="E16" s="51"/>
      <c r="F16" s="435"/>
      <c r="G16" s="435"/>
      <c r="H16" s="435"/>
      <c r="I16" s="435"/>
      <c r="J16" s="435"/>
      <c r="K16" s="435"/>
      <c r="L16" s="435"/>
      <c r="M16" s="435"/>
      <c r="N16" s="435"/>
      <c r="O16" s="647"/>
      <c r="P16" s="1065"/>
      <c r="Q16" s="432"/>
      <c r="R16" s="432"/>
      <c r="S16" s="432"/>
      <c r="T16" s="432"/>
      <c r="U16" s="432"/>
      <c r="V16" s="432"/>
      <c r="W16" s="432"/>
      <c r="X16" s="432"/>
      <c r="Y16" s="1005"/>
      <c r="Z16" s="438"/>
      <c r="AA16" s="438"/>
      <c r="AB16" s="438"/>
      <c r="AC16" s="438"/>
      <c r="AD16" s="438"/>
      <c r="AE16" s="438"/>
      <c r="AF16" s="438"/>
      <c r="AG16" s="438"/>
      <c r="AH16" s="1013">
        <f>SUM(Z16:AG16)</f>
        <v>0</v>
      </c>
      <c r="AI16" s="124"/>
      <c r="AJ16" s="124"/>
      <c r="AK16" s="124"/>
      <c r="AL16" s="124"/>
      <c r="AM16" s="124"/>
      <c r="AN16" s="124"/>
      <c r="AO16" s="124"/>
      <c r="AP16" s="124"/>
      <c r="AQ16" s="648">
        <f t="shared" si="1"/>
        <v>0</v>
      </c>
      <c r="AR16" s="124"/>
      <c r="AS16" s="124"/>
      <c r="AT16" s="124"/>
      <c r="AU16" s="124"/>
      <c r="AV16" s="124"/>
      <c r="AW16" s="124"/>
      <c r="AX16" s="124"/>
      <c r="AY16" s="124"/>
      <c r="AZ16" s="648">
        <f>SUM(AR16:AY16)</f>
        <v>0</v>
      </c>
      <c r="BA16" s="279"/>
      <c r="BB16" s="279">
        <v>3</v>
      </c>
      <c r="BC16" s="279"/>
      <c r="BD16" s="279"/>
      <c r="BE16" s="279"/>
      <c r="BF16" s="279"/>
      <c r="BG16" s="279"/>
      <c r="BH16" s="279"/>
      <c r="BI16" s="279"/>
      <c r="BJ16" s="648">
        <f>SUM(BA16:BI16)</f>
        <v>3</v>
      </c>
      <c r="BK16" s="435"/>
      <c r="BL16" s="435"/>
      <c r="BM16" s="435"/>
      <c r="BN16" s="435"/>
      <c r="BO16" s="435"/>
      <c r="BP16" s="435"/>
      <c r="BQ16" s="435"/>
      <c r="BR16" s="435"/>
      <c r="BS16" s="435"/>
      <c r="BT16" s="435"/>
      <c r="BU16" s="647">
        <f>SUM(BK16:BT16)</f>
        <v>0</v>
      </c>
      <c r="BV16" s="435"/>
      <c r="BW16" s="435"/>
      <c r="BX16" s="435"/>
      <c r="BY16" s="435"/>
      <c r="BZ16" s="435"/>
      <c r="CA16" s="435"/>
      <c r="CB16" s="435"/>
      <c r="CC16" s="435"/>
      <c r="CD16" s="435"/>
      <c r="CE16" s="435"/>
      <c r="CF16" s="647">
        <f>SUM(BV16:CE16)</f>
        <v>0</v>
      </c>
      <c r="CG16" s="124"/>
      <c r="CH16" s="124"/>
      <c r="CI16" s="124"/>
      <c r="CJ16" s="124"/>
      <c r="CK16" s="124"/>
      <c r="CL16" s="124"/>
      <c r="CM16" s="124"/>
      <c r="CN16" s="647"/>
      <c r="CO16" s="124"/>
      <c r="CP16" s="124"/>
      <c r="CQ16" s="124"/>
      <c r="CR16" s="124"/>
      <c r="CS16" s="124"/>
      <c r="CT16" s="124"/>
      <c r="CU16" s="124"/>
      <c r="CV16" s="647"/>
      <c r="CW16" s="100">
        <f t="shared" si="3"/>
        <v>6</v>
      </c>
      <c r="CX16" s="863"/>
      <c r="CY16" s="50" t="s">
        <v>771</v>
      </c>
    </row>
    <row r="17" spans="1:102" ht="21" customHeight="1" x14ac:dyDescent="0.4">
      <c r="A17" s="51" t="s">
        <v>238</v>
      </c>
      <c r="B17" s="58">
        <v>2565</v>
      </c>
      <c r="C17" s="51" t="s">
        <v>46</v>
      </c>
      <c r="D17" s="51"/>
      <c r="E17" s="51"/>
      <c r="F17" s="435"/>
      <c r="G17" s="435"/>
      <c r="H17" s="435"/>
      <c r="I17" s="435"/>
      <c r="J17" s="435"/>
      <c r="K17" s="435"/>
      <c r="L17" s="435"/>
      <c r="M17" s="435"/>
      <c r="N17" s="435"/>
      <c r="O17" s="647"/>
      <c r="P17" s="1065"/>
      <c r="Q17" s="432"/>
      <c r="R17" s="432"/>
      <c r="S17" s="432"/>
      <c r="T17" s="432"/>
      <c r="U17" s="432"/>
      <c r="V17" s="432"/>
      <c r="W17" s="432"/>
      <c r="X17" s="432"/>
      <c r="Y17" s="1005"/>
      <c r="Z17" s="438"/>
      <c r="AA17" s="438"/>
      <c r="AB17" s="438"/>
      <c r="AC17" s="438"/>
      <c r="AD17" s="438"/>
      <c r="AE17" s="438"/>
      <c r="AF17" s="438"/>
      <c r="AG17" s="438"/>
      <c r="AH17" s="1013">
        <f>SUM(Z17:AG17)</f>
        <v>0</v>
      </c>
      <c r="AI17" s="124"/>
      <c r="AJ17" s="124"/>
      <c r="AK17" s="124"/>
      <c r="AL17" s="124"/>
      <c r="AM17" s="124"/>
      <c r="AN17" s="124"/>
      <c r="AO17" s="124"/>
      <c r="AP17" s="124"/>
      <c r="AQ17" s="648">
        <f t="shared" si="1"/>
        <v>0</v>
      </c>
      <c r="AR17" s="124"/>
      <c r="AS17" s="124"/>
      <c r="AT17" s="124"/>
      <c r="AU17" s="124"/>
      <c r="AV17" s="124"/>
      <c r="AW17" s="124"/>
      <c r="AX17" s="124"/>
      <c r="AY17" s="124"/>
      <c r="AZ17" s="648"/>
      <c r="BA17" s="279"/>
      <c r="BB17" s="279"/>
      <c r="BC17" s="279"/>
      <c r="BD17" s="279"/>
      <c r="BE17" s="279"/>
      <c r="BF17" s="279"/>
      <c r="BG17" s="279"/>
      <c r="BH17" s="279"/>
      <c r="BI17" s="279"/>
      <c r="BJ17" s="648"/>
      <c r="BK17" s="435"/>
      <c r="BL17" s="435"/>
      <c r="BM17" s="435"/>
      <c r="BN17" s="435"/>
      <c r="BO17" s="1156"/>
      <c r="BP17" s="1156"/>
      <c r="BQ17" s="1156"/>
      <c r="BR17" s="1156"/>
      <c r="BS17" s="1156"/>
      <c r="BT17" s="1156"/>
      <c r="BU17" s="933"/>
      <c r="BV17" s="1156"/>
      <c r="BW17" s="1156"/>
      <c r="BX17" s="1156"/>
      <c r="BY17" s="1156"/>
      <c r="BZ17" s="1156"/>
      <c r="CA17" s="1156"/>
      <c r="CB17" s="1156"/>
      <c r="CC17" s="1156"/>
      <c r="CD17" s="1156"/>
      <c r="CE17" s="435"/>
      <c r="CF17" s="647"/>
      <c r="CG17" s="124"/>
      <c r="CH17" s="124"/>
      <c r="CI17" s="124"/>
      <c r="CJ17" s="124"/>
      <c r="CK17" s="124"/>
      <c r="CL17" s="124"/>
      <c r="CM17" s="124"/>
      <c r="CN17" s="647"/>
      <c r="CO17" s="124"/>
      <c r="CP17" s="124"/>
      <c r="CQ17" s="124"/>
      <c r="CR17" s="124"/>
      <c r="CS17" s="124"/>
      <c r="CT17" s="124"/>
      <c r="CU17" s="124"/>
      <c r="CV17" s="647"/>
      <c r="CW17" s="100">
        <f t="shared" si="3"/>
        <v>0</v>
      </c>
      <c r="CX17" s="859"/>
    </row>
    <row r="18" spans="1:102" ht="21" customHeight="1" x14ac:dyDescent="0.4">
      <c r="A18" s="51" t="s">
        <v>235</v>
      </c>
      <c r="B18" s="96">
        <v>3055</v>
      </c>
      <c r="C18" s="91" t="s">
        <v>392</v>
      </c>
      <c r="D18" s="91" t="s">
        <v>393</v>
      </c>
      <c r="E18" s="91"/>
      <c r="F18" s="444"/>
      <c r="G18" s="444"/>
      <c r="H18" s="444"/>
      <c r="I18" s="444"/>
      <c r="J18" s="444"/>
      <c r="K18" s="444"/>
      <c r="L18" s="444"/>
      <c r="M18" s="444"/>
      <c r="N18" s="444"/>
      <c r="O18" s="1298"/>
      <c r="P18" s="432"/>
      <c r="Q18" s="432"/>
      <c r="R18" s="432"/>
      <c r="S18" s="432"/>
      <c r="T18" s="432"/>
      <c r="U18" s="432"/>
      <c r="V18" s="432"/>
      <c r="W18" s="432"/>
      <c r="X18" s="432"/>
      <c r="Y18" s="1005"/>
      <c r="Z18" s="1016"/>
      <c r="AA18" s="1016"/>
      <c r="AB18" s="1016"/>
      <c r="AC18" s="1016"/>
      <c r="AD18" s="1016"/>
      <c r="AE18" s="1016"/>
      <c r="AF18" s="1016"/>
      <c r="AG18" s="1016"/>
      <c r="AH18" s="1299">
        <f>SUM(Z18:AG18)</f>
        <v>0</v>
      </c>
      <c r="AI18" s="1158"/>
      <c r="AJ18" s="1158"/>
      <c r="AK18" s="1158"/>
      <c r="AL18" s="1158"/>
      <c r="AM18" s="1158"/>
      <c r="AN18" s="1158"/>
      <c r="AO18" s="1158"/>
      <c r="AP18" s="1158"/>
      <c r="AQ18" s="648">
        <f t="shared" si="1"/>
        <v>0</v>
      </c>
      <c r="AR18" s="1158"/>
      <c r="AS18" s="1158"/>
      <c r="AT18" s="1158"/>
      <c r="AU18" s="1158"/>
      <c r="AV18" s="1158"/>
      <c r="AW18" s="1158"/>
      <c r="AX18" s="1158"/>
      <c r="AY18" s="1158"/>
      <c r="AZ18" s="1298"/>
      <c r="BA18" s="1300"/>
      <c r="BB18" s="1300"/>
      <c r="BC18" s="1300"/>
      <c r="BD18" s="1300"/>
      <c r="BE18" s="1300"/>
      <c r="BF18" s="1300"/>
      <c r="BG18" s="1300"/>
      <c r="BH18" s="1300"/>
      <c r="BI18" s="1300"/>
      <c r="BJ18" s="1298"/>
      <c r="BK18" s="444"/>
      <c r="BL18" s="444"/>
      <c r="BM18" s="444"/>
      <c r="BN18" s="444"/>
      <c r="BO18" s="435"/>
      <c r="BP18" s="435"/>
      <c r="BQ18" s="435"/>
      <c r="BR18" s="435"/>
      <c r="BS18" s="435"/>
      <c r="BT18" s="435"/>
      <c r="BU18" s="1301"/>
      <c r="BV18" s="444"/>
      <c r="BW18" s="444"/>
      <c r="BX18" s="444"/>
      <c r="BY18" s="444"/>
      <c r="BZ18" s="444"/>
      <c r="CA18" s="444"/>
      <c r="CB18" s="444"/>
      <c r="CC18" s="444"/>
      <c r="CD18" s="444"/>
      <c r="CE18" s="444"/>
      <c r="CF18" s="1301"/>
      <c r="CG18" s="1158"/>
      <c r="CH18" s="1158"/>
      <c r="CI18" s="1158"/>
      <c r="CJ18" s="1158"/>
      <c r="CK18" s="1158"/>
      <c r="CL18" s="1158"/>
      <c r="CM18" s="1158"/>
      <c r="CN18" s="1301"/>
      <c r="CO18" s="1158"/>
      <c r="CP18" s="1158"/>
      <c r="CQ18" s="1158"/>
      <c r="CR18" s="1158"/>
      <c r="CS18" s="1158"/>
      <c r="CT18" s="1158"/>
      <c r="CU18" s="1158"/>
      <c r="CV18" s="1301"/>
      <c r="CW18" s="100">
        <f t="shared" si="3"/>
        <v>0</v>
      </c>
      <c r="CX18" s="859"/>
    </row>
    <row r="19" spans="1:102" ht="21" customHeight="1" x14ac:dyDescent="0.4">
      <c r="A19" s="51" t="s">
        <v>598</v>
      </c>
      <c r="B19" s="96">
        <v>4129</v>
      </c>
      <c r="C19" s="91" t="s">
        <v>599</v>
      </c>
      <c r="D19" s="91" t="s">
        <v>575</v>
      </c>
      <c r="E19" s="91"/>
      <c r="F19" s="444"/>
      <c r="G19" s="444"/>
      <c r="H19" s="444"/>
      <c r="I19" s="444"/>
      <c r="J19" s="444"/>
      <c r="K19" s="444"/>
      <c r="L19" s="444"/>
      <c r="M19" s="444"/>
      <c r="N19" s="444"/>
      <c r="O19" s="1298"/>
      <c r="P19" s="432"/>
      <c r="Q19" s="432"/>
      <c r="R19" s="432"/>
      <c r="S19" s="432"/>
      <c r="T19" s="432"/>
      <c r="U19" s="432"/>
      <c r="V19" s="432"/>
      <c r="W19" s="432"/>
      <c r="X19" s="432"/>
      <c r="Y19" s="1005"/>
      <c r="Z19" s="1016"/>
      <c r="AA19" s="1016"/>
      <c r="AB19" s="1016"/>
      <c r="AC19" s="1302"/>
      <c r="AD19" s="1302"/>
      <c r="AE19" s="1016"/>
      <c r="AF19" s="1016"/>
      <c r="AG19" s="1016"/>
      <c r="AH19" s="1299"/>
      <c r="AI19" s="1158"/>
      <c r="AJ19" s="1158"/>
      <c r="AK19" s="1158"/>
      <c r="AL19" s="1158"/>
      <c r="AM19" s="1158"/>
      <c r="AN19" s="1158"/>
      <c r="AO19" s="1158"/>
      <c r="AP19" s="1158"/>
      <c r="AQ19" s="648">
        <f t="shared" si="1"/>
        <v>0</v>
      </c>
      <c r="AR19" s="1158"/>
      <c r="AS19" s="1158"/>
      <c r="AT19" s="1158"/>
      <c r="AU19" s="1158"/>
      <c r="AV19" s="1158"/>
      <c r="AW19" s="1158"/>
      <c r="AX19" s="1158"/>
      <c r="AY19" s="1158"/>
      <c r="AZ19" s="1298"/>
      <c r="BA19" s="1300"/>
      <c r="BB19" s="1300"/>
      <c r="BC19" s="1300"/>
      <c r="BD19" s="1300"/>
      <c r="BE19" s="1300"/>
      <c r="BF19" s="1300"/>
      <c r="BG19" s="1300"/>
      <c r="BH19" s="1300"/>
      <c r="BI19" s="1300"/>
      <c r="BJ19" s="1298"/>
      <c r="BK19" s="444"/>
      <c r="BL19" s="444"/>
      <c r="BM19" s="444"/>
      <c r="BN19" s="444"/>
      <c r="BO19" s="435"/>
      <c r="BP19" s="435"/>
      <c r="BQ19" s="435"/>
      <c r="BR19" s="435"/>
      <c r="BS19" s="435"/>
      <c r="BT19" s="435"/>
      <c r="BU19" s="1301"/>
      <c r="BV19" s="444"/>
      <c r="BW19" s="444"/>
      <c r="BX19" s="444"/>
      <c r="BY19" s="444"/>
      <c r="BZ19" s="444"/>
      <c r="CA19" s="444"/>
      <c r="CB19" s="444"/>
      <c r="CC19" s="444"/>
      <c r="CD19" s="444"/>
      <c r="CE19" s="444"/>
      <c r="CF19" s="1301"/>
      <c r="CG19" s="1158"/>
      <c r="CH19" s="1158"/>
      <c r="CI19" s="1158"/>
      <c r="CJ19" s="1158"/>
      <c r="CK19" s="1158"/>
      <c r="CL19" s="1158"/>
      <c r="CM19" s="1158"/>
      <c r="CN19" s="1301">
        <f>SUM(CG19:CM19)</f>
        <v>0</v>
      </c>
      <c r="CO19" s="1158"/>
      <c r="CP19" s="1158"/>
      <c r="CQ19" s="1158"/>
      <c r="CR19" s="1158"/>
      <c r="CS19" s="1158"/>
      <c r="CT19" s="1158"/>
      <c r="CU19" s="1158"/>
      <c r="CV19" s="1301">
        <f>SUM(CO19:CU19)</f>
        <v>0</v>
      </c>
      <c r="CW19" s="100">
        <f t="shared" si="3"/>
        <v>0</v>
      </c>
      <c r="CX19" s="859"/>
    </row>
    <row r="20" spans="1:102" ht="21" customHeight="1" x14ac:dyDescent="0.4">
      <c r="A20" s="51" t="s">
        <v>30</v>
      </c>
      <c r="B20" s="96">
        <v>2614</v>
      </c>
      <c r="C20" s="91" t="s">
        <v>115</v>
      </c>
      <c r="D20" s="91" t="s">
        <v>209</v>
      </c>
      <c r="E20" s="91"/>
      <c r="F20" s="444"/>
      <c r="G20" s="444"/>
      <c r="H20" s="444"/>
      <c r="I20" s="444"/>
      <c r="J20" s="444"/>
      <c r="K20" s="444"/>
      <c r="L20" s="444"/>
      <c r="M20" s="444"/>
      <c r="N20" s="444"/>
      <c r="O20" s="1298"/>
      <c r="P20" s="432"/>
      <c r="Q20" s="432"/>
      <c r="R20" s="432"/>
      <c r="S20" s="432"/>
      <c r="T20" s="432"/>
      <c r="U20" s="432"/>
      <c r="V20" s="432"/>
      <c r="W20" s="432"/>
      <c r="X20" s="432"/>
      <c r="Y20" s="1005"/>
      <c r="Z20" s="1016"/>
      <c r="AA20" s="1016"/>
      <c r="AB20" s="1016"/>
      <c r="AC20" s="1302"/>
      <c r="AD20" s="1302"/>
      <c r="AE20" s="1016"/>
      <c r="AF20" s="1016"/>
      <c r="AG20" s="1016"/>
      <c r="AH20" s="1299"/>
      <c r="AI20" s="1158"/>
      <c r="AJ20" s="1158"/>
      <c r="AK20" s="1158"/>
      <c r="AL20" s="1158"/>
      <c r="AM20" s="1158"/>
      <c r="AN20" s="1158"/>
      <c r="AO20" s="1158"/>
      <c r="AP20" s="1158"/>
      <c r="AQ20" s="648">
        <f t="shared" si="1"/>
        <v>0</v>
      </c>
      <c r="AR20" s="1158"/>
      <c r="AS20" s="1158"/>
      <c r="AT20" s="1158"/>
      <c r="AU20" s="1158"/>
      <c r="AV20" s="1158"/>
      <c r="AW20" s="1158"/>
      <c r="AX20" s="1158"/>
      <c r="AY20" s="1158"/>
      <c r="AZ20" s="1298"/>
      <c r="BA20" s="1300"/>
      <c r="BB20" s="1300"/>
      <c r="BC20" s="1300"/>
      <c r="BD20" s="1300"/>
      <c r="BE20" s="1300"/>
      <c r="BF20" s="1300"/>
      <c r="BG20" s="1300"/>
      <c r="BH20" s="1300"/>
      <c r="BI20" s="1300"/>
      <c r="BJ20" s="1298"/>
      <c r="BK20" s="444"/>
      <c r="BL20" s="444"/>
      <c r="BM20" s="444"/>
      <c r="BN20" s="444"/>
      <c r="BO20" s="435"/>
      <c r="BP20" s="435"/>
      <c r="BQ20" s="435"/>
      <c r="BR20" s="435"/>
      <c r="BS20" s="435"/>
      <c r="BT20" s="435"/>
      <c r="BU20" s="1301"/>
      <c r="BV20" s="444"/>
      <c r="BW20" s="444"/>
      <c r="BX20" s="444"/>
      <c r="BY20" s="444"/>
      <c r="BZ20" s="444"/>
      <c r="CA20" s="444"/>
      <c r="CB20" s="444"/>
      <c r="CC20" s="444"/>
      <c r="CD20" s="444"/>
      <c r="CE20" s="444"/>
      <c r="CF20" s="1301"/>
      <c r="CG20" s="1158"/>
      <c r="CH20" s="1158"/>
      <c r="CI20" s="1158"/>
      <c r="CJ20" s="1158"/>
      <c r="CK20" s="1158"/>
      <c r="CL20" s="1158"/>
      <c r="CM20" s="1158"/>
      <c r="CN20" s="1301"/>
      <c r="CO20" s="1158"/>
      <c r="CP20" s="1158"/>
      <c r="CQ20" s="1158"/>
      <c r="CR20" s="1158"/>
      <c r="CS20" s="1158"/>
      <c r="CT20" s="1158"/>
      <c r="CU20" s="1158"/>
      <c r="CV20" s="1301"/>
      <c r="CW20" s="100">
        <f t="shared" si="3"/>
        <v>0</v>
      </c>
      <c r="CX20" s="863"/>
    </row>
    <row r="21" spans="1:102" ht="21" customHeight="1" x14ac:dyDescent="0.4">
      <c r="A21" s="51" t="s">
        <v>741</v>
      </c>
      <c r="B21" s="96">
        <v>321</v>
      </c>
      <c r="C21" s="91" t="s">
        <v>568</v>
      </c>
      <c r="D21" s="91" t="s">
        <v>670</v>
      </c>
      <c r="E21" s="91"/>
      <c r="F21" s="444"/>
      <c r="G21" s="444"/>
      <c r="H21" s="444"/>
      <c r="I21" s="444"/>
      <c r="J21" s="444"/>
      <c r="K21" s="444"/>
      <c r="L21" s="444"/>
      <c r="M21" s="444"/>
      <c r="N21" s="444"/>
      <c r="O21" s="1298"/>
      <c r="P21" s="432"/>
      <c r="Q21" s="432"/>
      <c r="R21" s="432"/>
      <c r="S21" s="432"/>
      <c r="T21" s="432"/>
      <c r="U21" s="432"/>
      <c r="V21" s="432"/>
      <c r="W21" s="432"/>
      <c r="X21" s="432"/>
      <c r="Y21" s="1005"/>
      <c r="Z21" s="1016"/>
      <c r="AA21" s="1016"/>
      <c r="AB21" s="1016"/>
      <c r="AC21" s="1302"/>
      <c r="AD21" s="1302"/>
      <c r="AE21" s="1016"/>
      <c r="AF21" s="1016"/>
      <c r="AG21" s="1016"/>
      <c r="AH21" s="1299"/>
      <c r="AI21" s="1158">
        <v>1</v>
      </c>
      <c r="AJ21" s="1158"/>
      <c r="AK21" s="1158"/>
      <c r="AL21" s="1158">
        <v>2</v>
      </c>
      <c r="AM21" s="1158"/>
      <c r="AN21" s="1158"/>
      <c r="AO21" s="1158"/>
      <c r="AP21" s="1158"/>
      <c r="AQ21" s="648">
        <f>SUM(AI21:AP21)</f>
        <v>3</v>
      </c>
      <c r="AR21" s="1158">
        <v>2</v>
      </c>
      <c r="AS21" s="1158"/>
      <c r="AT21" s="1158"/>
      <c r="AU21" s="1158">
        <v>2</v>
      </c>
      <c r="AV21" s="1158"/>
      <c r="AW21" s="1158"/>
      <c r="AX21" s="1158"/>
      <c r="AY21" s="1158">
        <v>2</v>
      </c>
      <c r="AZ21" s="1298">
        <f>SUM(AR21:AY21)</f>
        <v>6</v>
      </c>
      <c r="BA21" s="1300"/>
      <c r="BB21" s="1300"/>
      <c r="BC21" s="1300"/>
      <c r="BD21" s="1300"/>
      <c r="BE21" s="1300"/>
      <c r="BF21" s="1300"/>
      <c r="BG21" s="1300"/>
      <c r="BH21" s="1300"/>
      <c r="BI21" s="1300"/>
      <c r="BJ21" s="1298"/>
      <c r="BK21" s="444"/>
      <c r="BL21" s="444"/>
      <c r="BM21" s="444"/>
      <c r="BN21" s="444"/>
      <c r="BO21" s="435"/>
      <c r="BP21" s="435"/>
      <c r="BQ21" s="435"/>
      <c r="BR21" s="435"/>
      <c r="BS21" s="435"/>
      <c r="BT21" s="435"/>
      <c r="BU21" s="1301"/>
      <c r="BV21" s="444"/>
      <c r="BW21" s="444"/>
      <c r="BX21" s="444"/>
      <c r="BY21" s="444"/>
      <c r="BZ21" s="444"/>
      <c r="CA21" s="444"/>
      <c r="CB21" s="444"/>
      <c r="CC21" s="444"/>
      <c r="CD21" s="444"/>
      <c r="CE21" s="444"/>
      <c r="CF21" s="1301"/>
      <c r="CG21" s="1158">
        <v>3</v>
      </c>
      <c r="CH21" s="1158">
        <v>3</v>
      </c>
      <c r="CI21" s="1158">
        <v>3</v>
      </c>
      <c r="CJ21" s="1158">
        <v>2</v>
      </c>
      <c r="CK21" s="1158">
        <v>2</v>
      </c>
      <c r="CL21" s="1158">
        <v>1</v>
      </c>
      <c r="CM21" s="1158">
        <v>1</v>
      </c>
      <c r="CN21" s="1301">
        <f>SUM(CG21:CM21)</f>
        <v>15</v>
      </c>
      <c r="CO21" s="1158">
        <v>3</v>
      </c>
      <c r="CP21" s="1158">
        <v>3</v>
      </c>
      <c r="CQ21" s="1158">
        <v>3</v>
      </c>
      <c r="CR21" s="1158">
        <v>2</v>
      </c>
      <c r="CS21" s="1158">
        <v>2</v>
      </c>
      <c r="CT21" s="1272">
        <v>1</v>
      </c>
      <c r="CU21" s="1158">
        <v>1</v>
      </c>
      <c r="CV21" s="1301">
        <f>SUM(CO21:CU21)</f>
        <v>15</v>
      </c>
      <c r="CW21" s="100">
        <f t="shared" si="3"/>
        <v>39</v>
      </c>
      <c r="CX21" s="863">
        <v>3</v>
      </c>
    </row>
    <row r="22" spans="1:102" ht="21" customHeight="1" x14ac:dyDescent="0.4">
      <c r="A22" s="44" t="s">
        <v>563</v>
      </c>
      <c r="B22" s="135"/>
      <c r="C22" s="135" t="s">
        <v>561</v>
      </c>
      <c r="D22" s="135" t="s">
        <v>566</v>
      </c>
      <c r="E22" s="91"/>
      <c r="F22" s="444"/>
      <c r="G22" s="444"/>
      <c r="H22" s="444"/>
      <c r="I22" s="444"/>
      <c r="J22" s="444"/>
      <c r="K22" s="444"/>
      <c r="L22" s="444"/>
      <c r="M22" s="444"/>
      <c r="N22" s="444"/>
      <c r="O22" s="1298"/>
      <c r="P22" s="432"/>
      <c r="Q22" s="432"/>
      <c r="R22" s="432"/>
      <c r="S22" s="432"/>
      <c r="T22" s="432"/>
      <c r="U22" s="432"/>
      <c r="V22" s="432"/>
      <c r="W22" s="432"/>
      <c r="X22" s="432"/>
      <c r="Y22" s="1005"/>
      <c r="Z22" s="1016"/>
      <c r="AA22" s="1016"/>
      <c r="AB22" s="1016"/>
      <c r="AC22" s="1302"/>
      <c r="AD22" s="1302"/>
      <c r="AE22" s="1016"/>
      <c r="AF22" s="1016"/>
      <c r="AG22" s="1016"/>
      <c r="AH22" s="1299">
        <f>SUM(Z22:AG22)</f>
        <v>0</v>
      </c>
      <c r="AI22" s="1158"/>
      <c r="AJ22" s="1158"/>
      <c r="AK22" s="1158"/>
      <c r="AL22" s="1158"/>
      <c r="AM22" s="1158"/>
      <c r="AN22" s="1158"/>
      <c r="AO22" s="1158"/>
      <c r="AP22" s="1158"/>
      <c r="AQ22" s="648">
        <f t="shared" si="1"/>
        <v>0</v>
      </c>
      <c r="AR22" s="1158"/>
      <c r="AS22" s="1158"/>
      <c r="AT22" s="1158"/>
      <c r="AU22" s="1158"/>
      <c r="AV22" s="1158"/>
      <c r="AW22" s="1158"/>
      <c r="AX22" s="1158"/>
      <c r="AY22" s="1158"/>
      <c r="AZ22" s="1298">
        <f>SUM(AR22:AY22)</f>
        <v>0</v>
      </c>
      <c r="BA22" s="1300"/>
      <c r="BB22" s="1300"/>
      <c r="BC22" s="1300"/>
      <c r="BD22" s="1300"/>
      <c r="BE22" s="1300"/>
      <c r="BF22" s="1300"/>
      <c r="BG22" s="1300"/>
      <c r="BH22" s="1300"/>
      <c r="BI22" s="1300"/>
      <c r="BJ22" s="1298"/>
      <c r="BK22" s="444"/>
      <c r="BL22" s="444"/>
      <c r="BM22" s="444"/>
      <c r="BN22" s="444"/>
      <c r="BO22" s="435"/>
      <c r="BP22" s="435"/>
      <c r="BQ22" s="435"/>
      <c r="BR22" s="435"/>
      <c r="BS22" s="435"/>
      <c r="BT22" s="435"/>
      <c r="BU22" s="1301"/>
      <c r="BV22" s="444"/>
      <c r="BW22" s="444"/>
      <c r="BX22" s="444"/>
      <c r="BY22" s="444"/>
      <c r="BZ22" s="444"/>
      <c r="CA22" s="444"/>
      <c r="CB22" s="444"/>
      <c r="CC22" s="444"/>
      <c r="CD22" s="444"/>
      <c r="CE22" s="444"/>
      <c r="CF22" s="1301"/>
      <c r="CG22" s="1158"/>
      <c r="CH22" s="1158"/>
      <c r="CI22" s="1158"/>
      <c r="CJ22" s="1158"/>
      <c r="CK22" s="1158"/>
      <c r="CL22" s="1158"/>
      <c r="CM22" s="1158"/>
      <c r="CN22" s="1301"/>
      <c r="CO22" s="1158"/>
      <c r="CP22" s="1158"/>
      <c r="CQ22" s="1158"/>
      <c r="CR22" s="1158"/>
      <c r="CS22" s="1158"/>
      <c r="CT22" s="1158"/>
      <c r="CU22" s="1158"/>
      <c r="CV22" s="1301"/>
      <c r="CW22" s="100">
        <f t="shared" si="3"/>
        <v>0</v>
      </c>
      <c r="CX22" s="863"/>
    </row>
    <row r="23" spans="1:102" ht="23.25" customHeight="1" x14ac:dyDescent="0.4">
      <c r="A23" s="51" t="s">
        <v>664</v>
      </c>
      <c r="B23" s="96">
        <v>4059</v>
      </c>
      <c r="C23" s="91" t="s">
        <v>324</v>
      </c>
      <c r="D23" s="91" t="s">
        <v>665</v>
      </c>
      <c r="E23" s="91"/>
      <c r="F23" s="444"/>
      <c r="G23" s="444"/>
      <c r="H23" s="444"/>
      <c r="I23" s="444"/>
      <c r="J23" s="444"/>
      <c r="K23" s="444"/>
      <c r="L23" s="444"/>
      <c r="M23" s="444"/>
      <c r="N23" s="444">
        <v>1</v>
      </c>
      <c r="O23" s="1298">
        <f>SUM(F23:N23)</f>
        <v>1</v>
      </c>
      <c r="P23" s="432"/>
      <c r="Q23" s="432"/>
      <c r="R23" s="432"/>
      <c r="S23" s="432"/>
      <c r="T23" s="432"/>
      <c r="U23" s="432"/>
      <c r="V23" s="432"/>
      <c r="W23" s="432"/>
      <c r="X23" s="432">
        <v>1</v>
      </c>
      <c r="Y23" s="1006">
        <f>SUM(P23:X23)</f>
        <v>1</v>
      </c>
      <c r="Z23" s="1016"/>
      <c r="AA23" s="1016"/>
      <c r="AB23" s="1016"/>
      <c r="AC23" s="1016"/>
      <c r="AD23" s="1016"/>
      <c r="AE23" s="1016"/>
      <c r="AF23" s="1016"/>
      <c r="AG23" s="1016"/>
      <c r="AH23" s="1299"/>
      <c r="AI23" s="1158"/>
      <c r="AJ23" s="1158"/>
      <c r="AK23" s="1158"/>
      <c r="AL23" s="1158"/>
      <c r="AM23" s="1158">
        <v>5</v>
      </c>
      <c r="AN23" s="1158"/>
      <c r="AO23" s="1158"/>
      <c r="AP23" s="1158"/>
      <c r="AQ23" s="648">
        <f t="shared" si="1"/>
        <v>5</v>
      </c>
      <c r="AR23" s="1158"/>
      <c r="AS23" s="1158"/>
      <c r="AT23" s="1158"/>
      <c r="AU23" s="1158"/>
      <c r="AV23" s="1158">
        <v>3</v>
      </c>
      <c r="AW23" s="1158"/>
      <c r="AX23" s="1158"/>
      <c r="AY23" s="1158"/>
      <c r="AZ23" s="1298">
        <f>SUM(AR23:AY23)</f>
        <v>3</v>
      </c>
      <c r="BA23" s="1300"/>
      <c r="BB23" s="1300"/>
      <c r="BC23" s="1300"/>
      <c r="BD23" s="1300"/>
      <c r="BE23" s="1300"/>
      <c r="BF23" s="1300"/>
      <c r="BG23" s="1300"/>
      <c r="BH23" s="1300"/>
      <c r="BI23" s="1300"/>
      <c r="BJ23" s="1298"/>
      <c r="BK23" s="444"/>
      <c r="BL23" s="444"/>
      <c r="BM23" s="444"/>
      <c r="BN23" s="444"/>
      <c r="BO23" s="435"/>
      <c r="BP23" s="435"/>
      <c r="BQ23" s="435"/>
      <c r="BR23" s="435"/>
      <c r="BS23" s="435"/>
      <c r="BT23" s="435"/>
      <c r="BU23" s="1301"/>
      <c r="BV23" s="444"/>
      <c r="BW23" s="444"/>
      <c r="BX23" s="444"/>
      <c r="BY23" s="444"/>
      <c r="BZ23" s="444"/>
      <c r="CA23" s="444"/>
      <c r="CB23" s="444"/>
      <c r="CC23" s="444"/>
      <c r="CD23" s="444"/>
      <c r="CE23" s="444"/>
      <c r="CF23" s="1301"/>
      <c r="CG23" s="1158">
        <v>1</v>
      </c>
      <c r="CH23" s="1158">
        <v>1</v>
      </c>
      <c r="CI23" s="1158">
        <v>1</v>
      </c>
      <c r="CJ23" s="1158"/>
      <c r="CK23" s="1158"/>
      <c r="CL23" s="1158"/>
      <c r="CM23" s="1158">
        <v>3</v>
      </c>
      <c r="CN23" s="1301">
        <f>SUM(CG23:CM23)</f>
        <v>6</v>
      </c>
      <c r="CO23" s="1158">
        <v>1</v>
      </c>
      <c r="CP23" s="1158">
        <v>1</v>
      </c>
      <c r="CQ23" s="1158">
        <v>1</v>
      </c>
      <c r="CR23" s="1158"/>
      <c r="CS23" s="1158"/>
      <c r="CT23" s="1158"/>
      <c r="CU23" s="1158">
        <v>3</v>
      </c>
      <c r="CV23" s="1301">
        <f>SUM(CO23:CU23)</f>
        <v>6</v>
      </c>
      <c r="CW23" s="100">
        <f t="shared" si="3"/>
        <v>22</v>
      </c>
      <c r="CX23" s="859">
        <v>6</v>
      </c>
    </row>
    <row r="24" spans="1:102" ht="21" customHeight="1" x14ac:dyDescent="0.35"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</row>
    <row r="25" spans="1:102" ht="21" customHeight="1" x14ac:dyDescent="0.35">
      <c r="A25" s="47" t="s">
        <v>360</v>
      </c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</row>
    <row r="26" spans="1:102" x14ac:dyDescent="0.35">
      <c r="A26" s="50" t="s">
        <v>440</v>
      </c>
      <c r="AB26" s="49"/>
    </row>
    <row r="27" spans="1:102" x14ac:dyDescent="0.35">
      <c r="A27" s="50" t="s">
        <v>441</v>
      </c>
    </row>
    <row r="32" spans="1:102" ht="15.6" x14ac:dyDescent="0.35">
      <c r="A32" s="1577"/>
      <c r="B32" s="1577"/>
      <c r="C32" s="1577"/>
      <c r="D32" s="1577"/>
      <c r="E32" s="163"/>
      <c r="AC32" s="49"/>
      <c r="AD32" s="49"/>
    </row>
  </sheetData>
  <sortState xmlns:xlrd2="http://schemas.microsoft.com/office/spreadsheetml/2017/richdata2" ref="A7:CW9">
    <sortCondition descending="1" ref="CW7:CW9"/>
  </sortState>
  <mergeCells count="12">
    <mergeCell ref="CO3:CU3"/>
    <mergeCell ref="Z1:AF1"/>
    <mergeCell ref="A32:D32"/>
    <mergeCell ref="BK3:BT3"/>
    <mergeCell ref="AI3:AP3"/>
    <mergeCell ref="BA3:BJ3"/>
    <mergeCell ref="F3:N3"/>
    <mergeCell ref="Z3:AG3"/>
    <mergeCell ref="AR3:AY3"/>
    <mergeCell ref="CF3:CN3"/>
    <mergeCell ref="BV3:CE3"/>
    <mergeCell ref="P3:X3"/>
  </mergeCells>
  <phoneticPr fontId="5" type="noConversion"/>
  <pageMargins left="0.5" right="0.5" top="0.5" bottom="0.5" header="0" footer="0"/>
  <pageSetup scale="85" orientation="landscape" r:id="rId1"/>
  <headerFooter alignWithMargins="0"/>
  <ignoredErrors>
    <ignoredError sqref="AQ15:AQ16 AQ12 AQ22 BU11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06BE7-237C-4452-B9B8-DCD7ACCA0A42}">
  <dimension ref="A1:AA12"/>
  <sheetViews>
    <sheetView topLeftCell="C1" workbookViewId="0">
      <selection activeCell="BS17" sqref="BS17"/>
    </sheetView>
  </sheetViews>
  <sheetFormatPr defaultRowHeight="13.2" x14ac:dyDescent="0.25"/>
  <cols>
    <col min="1" max="1" width="25.33203125" bestFit="1" customWidth="1"/>
    <col min="3" max="3" width="22.6640625" bestFit="1" customWidth="1"/>
    <col min="4" max="4" width="17.44140625" bestFit="1" customWidth="1"/>
    <col min="5" max="6" width="4" customWidth="1"/>
    <col min="7" max="10" width="3.88671875" customWidth="1"/>
    <col min="11" max="11" width="4.109375" customWidth="1"/>
    <col min="12" max="12" width="3.88671875" customWidth="1"/>
    <col min="13" max="13" width="4.88671875" customWidth="1"/>
    <col min="14" max="18" width="4.6640625" customWidth="1"/>
    <col min="19" max="19" width="4.44140625" customWidth="1"/>
    <col min="20" max="20" width="4.88671875" customWidth="1"/>
    <col min="21" max="21" width="4.5546875" customWidth="1"/>
    <col min="22" max="22" width="4.33203125" customWidth="1"/>
    <col min="23" max="23" width="4.44140625" customWidth="1"/>
    <col min="24" max="24" width="4" customWidth="1"/>
    <col min="25" max="25" width="4.88671875" customWidth="1"/>
    <col min="26" max="26" width="5.5546875" customWidth="1"/>
  </cols>
  <sheetData>
    <row r="1" spans="1:27" ht="23.4" x14ac:dyDescent="0.45">
      <c r="A1" s="355" t="s">
        <v>504</v>
      </c>
    </row>
    <row r="2" spans="1:27" ht="20.399999999999999" x14ac:dyDescent="0.35">
      <c r="A2" s="358" t="s">
        <v>447</v>
      </c>
      <c r="E2" s="1578" t="s">
        <v>298</v>
      </c>
      <c r="F2" s="1578"/>
      <c r="G2" s="1578"/>
      <c r="H2" s="1429" t="s">
        <v>298</v>
      </c>
      <c r="I2" s="1430"/>
      <c r="J2" s="1431"/>
      <c r="K2" s="1579" t="s">
        <v>1</v>
      </c>
      <c r="L2" s="1579"/>
      <c r="M2" s="1493" t="s">
        <v>254</v>
      </c>
      <c r="N2" s="1493"/>
      <c r="O2" s="1493"/>
      <c r="P2" s="1437" t="s">
        <v>254</v>
      </c>
      <c r="Q2" s="1438"/>
      <c r="R2" s="1439"/>
      <c r="S2" s="1580" t="s">
        <v>251</v>
      </c>
      <c r="T2" s="1580"/>
      <c r="U2" s="1578" t="s">
        <v>298</v>
      </c>
      <c r="V2" s="1578"/>
      <c r="W2" s="1578"/>
      <c r="X2" s="1493" t="s">
        <v>254</v>
      </c>
      <c r="Y2" s="1493"/>
      <c r="Z2" s="1493"/>
    </row>
    <row r="3" spans="1:27" ht="85.2" x14ac:dyDescent="0.25">
      <c r="A3" t="s">
        <v>258</v>
      </c>
      <c r="E3" s="453" t="s">
        <v>287</v>
      </c>
      <c r="F3" s="292"/>
      <c r="G3" s="292"/>
      <c r="H3" s="617" t="s">
        <v>287</v>
      </c>
      <c r="I3" s="618"/>
      <c r="J3" s="618"/>
      <c r="K3" s="454" t="s">
        <v>366</v>
      </c>
      <c r="L3" s="455" t="s">
        <v>367</v>
      </c>
      <c r="M3" s="160"/>
      <c r="N3" s="160"/>
      <c r="O3" s="160"/>
      <c r="P3" s="160"/>
      <c r="Q3" s="160"/>
      <c r="R3" s="160"/>
      <c r="S3" s="110"/>
      <c r="T3" s="110"/>
      <c r="U3" s="453" t="s">
        <v>287</v>
      </c>
      <c r="V3" s="292"/>
      <c r="W3" s="292"/>
      <c r="X3" s="160"/>
      <c r="Y3" s="160"/>
      <c r="Z3" s="160"/>
      <c r="AA3" s="195" t="s">
        <v>20</v>
      </c>
    </row>
    <row r="4" spans="1:27" x14ac:dyDescent="0.25">
      <c r="E4" s="339"/>
      <c r="F4" s="339"/>
      <c r="G4" s="339"/>
      <c r="H4" s="339"/>
      <c r="I4" s="339"/>
      <c r="J4" s="339"/>
      <c r="K4" s="456"/>
      <c r="L4" s="456"/>
      <c r="M4" s="160"/>
      <c r="N4" s="160"/>
      <c r="O4" s="160"/>
      <c r="P4" s="160"/>
      <c r="Q4" s="160"/>
      <c r="R4" s="160"/>
      <c r="S4" s="110"/>
      <c r="T4" s="110"/>
      <c r="U4" s="339"/>
      <c r="V4" s="292"/>
      <c r="W4" s="292"/>
      <c r="X4" s="160"/>
      <c r="Y4" s="160"/>
      <c r="Z4" s="160"/>
      <c r="AA4" s="275">
        <f>SUM(E4:Z4)</f>
        <v>0</v>
      </c>
    </row>
    <row r="5" spans="1:27" x14ac:dyDescent="0.25">
      <c r="A5" t="s">
        <v>45</v>
      </c>
      <c r="B5">
        <v>2642</v>
      </c>
      <c r="C5" t="s">
        <v>46</v>
      </c>
      <c r="D5" s="88" t="s">
        <v>421</v>
      </c>
      <c r="E5" s="292"/>
      <c r="F5" s="292"/>
      <c r="G5" s="292"/>
      <c r="H5" s="292"/>
      <c r="I5" s="292"/>
      <c r="J5" s="292"/>
      <c r="K5" s="456"/>
      <c r="L5" s="457"/>
      <c r="M5" s="160"/>
      <c r="N5" s="160"/>
      <c r="O5" s="160"/>
      <c r="P5" s="160"/>
      <c r="Q5" s="160"/>
      <c r="R5" s="160"/>
      <c r="S5" s="110"/>
      <c r="T5" s="110"/>
      <c r="U5" s="292"/>
      <c r="V5" s="292"/>
      <c r="W5" s="292"/>
      <c r="X5" s="160"/>
      <c r="Y5" s="160"/>
      <c r="Z5" s="160"/>
      <c r="AA5" s="275"/>
    </row>
    <row r="6" spans="1:27" x14ac:dyDescent="0.25">
      <c r="A6" t="s">
        <v>33</v>
      </c>
      <c r="B6">
        <v>2016</v>
      </c>
      <c r="C6" t="s">
        <v>46</v>
      </c>
      <c r="D6" t="s">
        <v>274</v>
      </c>
      <c r="E6" s="292"/>
      <c r="F6" s="292"/>
      <c r="G6" s="292"/>
      <c r="H6" s="292"/>
      <c r="I6" s="292"/>
      <c r="J6" s="292"/>
      <c r="K6" s="457"/>
      <c r="L6" s="457"/>
      <c r="M6" s="160"/>
      <c r="N6" s="160"/>
      <c r="O6" s="160"/>
      <c r="P6" s="160"/>
      <c r="Q6" s="160"/>
      <c r="R6" s="160"/>
      <c r="S6" s="110"/>
      <c r="T6" s="110"/>
      <c r="U6" s="292"/>
      <c r="V6" s="292"/>
      <c r="W6" s="292"/>
      <c r="X6" s="160"/>
      <c r="Y6" s="160"/>
      <c r="Z6" s="160"/>
      <c r="AA6" s="275"/>
    </row>
    <row r="7" spans="1:27" x14ac:dyDescent="0.25">
      <c r="A7" t="s">
        <v>33</v>
      </c>
      <c r="B7">
        <v>2016</v>
      </c>
      <c r="C7" t="s">
        <v>147</v>
      </c>
      <c r="D7" t="s">
        <v>315</v>
      </c>
      <c r="E7" s="292"/>
      <c r="F7" s="292"/>
      <c r="G7" s="292"/>
      <c r="H7" s="292"/>
      <c r="I7" s="292"/>
      <c r="J7" s="292"/>
      <c r="K7" s="457"/>
      <c r="L7" s="457"/>
      <c r="M7" s="160"/>
      <c r="N7" s="160"/>
      <c r="O7" s="160"/>
      <c r="P7" s="160"/>
      <c r="Q7" s="160"/>
      <c r="R7" s="160"/>
      <c r="S7" s="110"/>
      <c r="T7" s="110"/>
      <c r="U7" s="292"/>
      <c r="V7" s="292"/>
      <c r="W7" s="292"/>
      <c r="X7" s="160"/>
      <c r="Y7" s="160"/>
      <c r="Z7" s="160"/>
      <c r="AA7" s="275"/>
    </row>
    <row r="8" spans="1:27" x14ac:dyDescent="0.25">
      <c r="A8" t="s">
        <v>311</v>
      </c>
      <c r="B8">
        <v>333</v>
      </c>
      <c r="C8" t="s">
        <v>330</v>
      </c>
      <c r="D8" t="s">
        <v>331</v>
      </c>
      <c r="E8" s="292"/>
      <c r="F8" s="292"/>
      <c r="G8" s="292"/>
      <c r="H8" s="292"/>
      <c r="I8" s="292"/>
      <c r="J8" s="292"/>
      <c r="K8" s="457"/>
      <c r="L8" s="457"/>
      <c r="M8" s="160"/>
      <c r="N8" s="160"/>
      <c r="O8" s="160"/>
      <c r="P8" s="160"/>
      <c r="Q8" s="160"/>
      <c r="R8" s="160"/>
      <c r="S8" s="110"/>
      <c r="T8" s="110"/>
      <c r="U8" s="292"/>
      <c r="V8" s="292"/>
      <c r="W8" s="292"/>
      <c r="X8" s="160"/>
      <c r="Y8" s="160"/>
      <c r="Z8" s="160"/>
      <c r="AA8" s="275"/>
    </row>
    <row r="9" spans="1:27" x14ac:dyDescent="0.25">
      <c r="A9" t="s">
        <v>212</v>
      </c>
      <c r="C9" t="s">
        <v>359</v>
      </c>
      <c r="D9" t="s">
        <v>389</v>
      </c>
      <c r="E9" s="292"/>
      <c r="F9" s="292"/>
      <c r="G9" s="292"/>
      <c r="H9" s="292"/>
      <c r="I9" s="292"/>
      <c r="J9" s="292"/>
      <c r="K9" s="457"/>
      <c r="L9" s="457"/>
      <c r="M9" s="160"/>
      <c r="N9" s="160"/>
      <c r="O9" s="160"/>
      <c r="P9" s="160"/>
      <c r="Q9" s="160"/>
      <c r="R9" s="160"/>
      <c r="S9" s="110"/>
      <c r="T9" s="110"/>
      <c r="U9" s="292"/>
      <c r="V9" s="292"/>
      <c r="W9" s="292"/>
      <c r="X9" s="160"/>
      <c r="Y9" s="160"/>
      <c r="Z9" s="160"/>
      <c r="AA9" s="256">
        <f>SUM(E9:Z9)</f>
        <v>0</v>
      </c>
    </row>
    <row r="11" spans="1:27" x14ac:dyDescent="0.25">
      <c r="A11" s="88" t="s">
        <v>360</v>
      </c>
    </row>
    <row r="12" spans="1:27" x14ac:dyDescent="0.25">
      <c r="A12" s="88" t="s">
        <v>400</v>
      </c>
    </row>
  </sheetData>
  <mergeCells count="8">
    <mergeCell ref="U2:W2"/>
    <mergeCell ref="X2:Z2"/>
    <mergeCell ref="E2:G2"/>
    <mergeCell ref="K2:L2"/>
    <mergeCell ref="M2:O2"/>
    <mergeCell ref="S2:T2"/>
    <mergeCell ref="H2:J2"/>
    <mergeCell ref="P2:R2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Z25"/>
  <sheetViews>
    <sheetView topLeftCell="A4" zoomScale="82" zoomScaleNormal="82" workbookViewId="0">
      <pane xSplit="1" topLeftCell="B1" activePane="topRight" state="frozen"/>
      <selection activeCell="BS17" sqref="BS17"/>
      <selection pane="topRight" activeCell="C4" sqref="C4"/>
    </sheetView>
  </sheetViews>
  <sheetFormatPr defaultColWidth="9.109375" defaultRowHeight="13.2" x14ac:dyDescent="0.25"/>
  <cols>
    <col min="1" max="1" width="27.6640625" customWidth="1"/>
    <col min="2" max="2" width="8.6640625" customWidth="1"/>
    <col min="3" max="3" width="20.109375" customWidth="1"/>
    <col min="4" max="4" width="21" customWidth="1"/>
    <col min="5" max="5" width="2.5546875" customWidth="1"/>
    <col min="6" max="76" width="5.6640625" customWidth="1"/>
  </cols>
  <sheetData>
    <row r="1" spans="1:78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139"/>
      <c r="W1" s="159"/>
      <c r="X1" s="159"/>
    </row>
    <row r="2" spans="1:78" ht="17.399999999999999" x14ac:dyDescent="0.3">
      <c r="A2" s="142" t="s">
        <v>181</v>
      </c>
      <c r="B2" s="142"/>
      <c r="C2" s="142"/>
      <c r="D2" s="142"/>
      <c r="E2" s="14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78" ht="18.600000000000001" x14ac:dyDescent="0.4">
      <c r="A3" s="1"/>
      <c r="B3" s="1"/>
      <c r="C3" s="1"/>
      <c r="D3" s="1"/>
      <c r="E3" s="1"/>
      <c r="F3" s="1505" t="s">
        <v>296</v>
      </c>
      <c r="G3" s="1506"/>
      <c r="H3" s="1506"/>
      <c r="I3" s="1506"/>
      <c r="J3" s="1506"/>
      <c r="K3" s="1506"/>
      <c r="L3" s="1507"/>
      <c r="M3" s="875"/>
      <c r="N3" s="1586"/>
      <c r="O3" s="1587"/>
      <c r="P3" s="1587"/>
      <c r="Q3" s="1587"/>
      <c r="R3" s="1587"/>
      <c r="S3" s="1587"/>
      <c r="T3" s="1588"/>
      <c r="U3" s="1514" t="s">
        <v>153</v>
      </c>
      <c r="V3" s="1515"/>
      <c r="W3" s="1516"/>
      <c r="X3" s="936"/>
      <c r="Y3" s="1517" t="s">
        <v>345</v>
      </c>
      <c r="Z3" s="1518"/>
      <c r="AA3" s="1518"/>
      <c r="AB3" s="1518"/>
      <c r="AC3" s="1519"/>
      <c r="AD3" s="883"/>
      <c r="AE3" s="883"/>
      <c r="AF3" s="1517" t="s">
        <v>345</v>
      </c>
      <c r="AG3" s="1518"/>
      <c r="AH3" s="1518"/>
      <c r="AI3" s="1518"/>
      <c r="AJ3" s="1519"/>
      <c r="AK3" s="1087"/>
      <c r="AL3" s="914"/>
      <c r="AM3" s="1583" t="s">
        <v>251</v>
      </c>
      <c r="AN3" s="1584"/>
      <c r="AO3" s="1584"/>
      <c r="AP3" s="1584"/>
      <c r="AQ3" s="1584"/>
      <c r="AR3" s="1584"/>
      <c r="AS3" s="915"/>
      <c r="AT3" s="1585" t="s">
        <v>296</v>
      </c>
      <c r="AU3" s="1585"/>
      <c r="AV3" s="1585"/>
      <c r="AW3" s="1585"/>
      <c r="AX3" s="1585"/>
      <c r="AY3" s="1585"/>
      <c r="AZ3" s="1585"/>
      <c r="BA3" s="919"/>
      <c r="BB3" s="1505" t="s">
        <v>296</v>
      </c>
      <c r="BC3" s="1506"/>
      <c r="BD3" s="1506"/>
      <c r="BE3" s="1506"/>
      <c r="BF3" s="1506"/>
      <c r="BG3" s="1506"/>
      <c r="BH3" s="1506"/>
      <c r="BI3" s="1507"/>
      <c r="BJ3" s="1511" t="s">
        <v>345</v>
      </c>
      <c r="BK3" s="1512"/>
      <c r="BL3" s="1512"/>
      <c r="BM3" s="1512"/>
      <c r="BN3" s="1512"/>
      <c r="BO3" s="1513"/>
      <c r="BP3" s="882"/>
      <c r="BQ3" s="1582" t="s">
        <v>253</v>
      </c>
      <c r="BR3" s="1582"/>
      <c r="BS3" s="1582"/>
      <c r="BT3" s="1582"/>
      <c r="BU3" s="1582"/>
      <c r="BV3" s="1582"/>
      <c r="BW3" s="920"/>
    </row>
    <row r="4" spans="1:78" ht="165.75" customHeight="1" x14ac:dyDescent="0.35">
      <c r="A4" s="3" t="s">
        <v>16</v>
      </c>
      <c r="B4" s="3" t="s">
        <v>17</v>
      </c>
      <c r="C4" s="3" t="s">
        <v>18</v>
      </c>
      <c r="D4" s="3" t="s">
        <v>156</v>
      </c>
      <c r="E4" s="3"/>
      <c r="F4" s="367" t="s">
        <v>344</v>
      </c>
      <c r="G4" s="367" t="s">
        <v>343</v>
      </c>
      <c r="H4" s="367" t="s">
        <v>72</v>
      </c>
      <c r="I4" s="367" t="s">
        <v>77</v>
      </c>
      <c r="J4" s="367" t="s">
        <v>62</v>
      </c>
      <c r="K4" s="458" t="s">
        <v>239</v>
      </c>
      <c r="L4" s="458" t="s">
        <v>73</v>
      </c>
      <c r="M4" s="902" t="s">
        <v>501</v>
      </c>
      <c r="N4" s="876" t="s">
        <v>344</v>
      </c>
      <c r="O4" s="877" t="s">
        <v>343</v>
      </c>
      <c r="P4" s="877" t="s">
        <v>72</v>
      </c>
      <c r="Q4" s="877" t="s">
        <v>77</v>
      </c>
      <c r="R4" s="877" t="s">
        <v>62</v>
      </c>
      <c r="S4" s="877" t="s">
        <v>239</v>
      </c>
      <c r="T4" s="877" t="s">
        <v>73</v>
      </c>
      <c r="U4" s="463" t="s">
        <v>64</v>
      </c>
      <c r="V4" s="464" t="s">
        <v>62</v>
      </c>
      <c r="W4" s="465" t="s">
        <v>72</v>
      </c>
      <c r="X4" s="911" t="s">
        <v>501</v>
      </c>
      <c r="Y4" s="362" t="s">
        <v>63</v>
      </c>
      <c r="Z4" s="363" t="s">
        <v>343</v>
      </c>
      <c r="AA4" s="363" t="s">
        <v>239</v>
      </c>
      <c r="AB4" s="363" t="s">
        <v>72</v>
      </c>
      <c r="AC4" s="363" t="s">
        <v>73</v>
      </c>
      <c r="AD4" s="363" t="s">
        <v>62</v>
      </c>
      <c r="AE4" s="911" t="s">
        <v>501</v>
      </c>
      <c r="AF4" s="362" t="s">
        <v>63</v>
      </c>
      <c r="AG4" s="363" t="s">
        <v>343</v>
      </c>
      <c r="AH4" s="363" t="s">
        <v>239</v>
      </c>
      <c r="AI4" s="363" t="s">
        <v>72</v>
      </c>
      <c r="AJ4" s="363" t="s">
        <v>73</v>
      </c>
      <c r="AK4" s="363" t="s">
        <v>62</v>
      </c>
      <c r="AL4" s="911" t="s">
        <v>501</v>
      </c>
      <c r="AM4" s="366" t="s">
        <v>239</v>
      </c>
      <c r="AN4" s="366" t="s">
        <v>62</v>
      </c>
      <c r="AO4" s="366" t="s">
        <v>72</v>
      </c>
      <c r="AP4" s="366" t="s">
        <v>344</v>
      </c>
      <c r="AQ4" s="366" t="s">
        <v>73</v>
      </c>
      <c r="AR4" s="366" t="s">
        <v>343</v>
      </c>
      <c r="AS4" s="911" t="s">
        <v>501</v>
      </c>
      <c r="AT4" s="461" t="s">
        <v>116</v>
      </c>
      <c r="AU4" s="462" t="s">
        <v>73</v>
      </c>
      <c r="AV4" s="462" t="s">
        <v>77</v>
      </c>
      <c r="AW4" s="462" t="s">
        <v>72</v>
      </c>
      <c r="AX4" s="462" t="s">
        <v>343</v>
      </c>
      <c r="AY4" s="462" t="s">
        <v>344</v>
      </c>
      <c r="AZ4" s="462" t="s">
        <v>62</v>
      </c>
      <c r="BA4" s="911" t="s">
        <v>501</v>
      </c>
      <c r="BB4" s="461" t="s">
        <v>116</v>
      </c>
      <c r="BC4" s="462" t="s">
        <v>73</v>
      </c>
      <c r="BD4" s="462" t="s">
        <v>77</v>
      </c>
      <c r="BE4" s="462" t="s">
        <v>72</v>
      </c>
      <c r="BF4" s="462" t="s">
        <v>343</v>
      </c>
      <c r="BG4" s="462" t="s">
        <v>344</v>
      </c>
      <c r="BH4" s="462" t="s">
        <v>62</v>
      </c>
      <c r="BI4" s="911" t="s">
        <v>501</v>
      </c>
      <c r="BJ4" s="364" t="s">
        <v>63</v>
      </c>
      <c r="BK4" s="364" t="s">
        <v>343</v>
      </c>
      <c r="BL4" s="365" t="s">
        <v>72</v>
      </c>
      <c r="BM4" s="365" t="s">
        <v>62</v>
      </c>
      <c r="BN4" s="365" t="s">
        <v>239</v>
      </c>
      <c r="BO4" s="365" t="s">
        <v>73</v>
      </c>
      <c r="BP4" s="911" t="s">
        <v>501</v>
      </c>
      <c r="BQ4" s="945" t="s">
        <v>63</v>
      </c>
      <c r="BR4" s="946" t="s">
        <v>343</v>
      </c>
      <c r="BS4" s="363" t="s">
        <v>72</v>
      </c>
      <c r="BT4" s="363" t="s">
        <v>62</v>
      </c>
      <c r="BU4" s="363" t="s">
        <v>239</v>
      </c>
      <c r="BV4" s="363" t="s">
        <v>73</v>
      </c>
      <c r="BW4" s="948" t="s">
        <v>501</v>
      </c>
      <c r="BX4" s="92" t="s">
        <v>169</v>
      </c>
      <c r="BY4" s="50" t="s">
        <v>499</v>
      </c>
    </row>
    <row r="5" spans="1:78" ht="16.8" x14ac:dyDescent="0.4">
      <c r="A5" s="3"/>
      <c r="B5" s="3"/>
      <c r="C5" s="3"/>
      <c r="D5" s="3"/>
      <c r="E5" s="3"/>
      <c r="F5" s="459"/>
      <c r="G5" s="459"/>
      <c r="H5" s="459"/>
      <c r="I5" s="459"/>
      <c r="J5" s="459"/>
      <c r="K5" s="459"/>
      <c r="L5" s="459"/>
      <c r="M5" s="903"/>
      <c r="N5" s="878"/>
      <c r="O5" s="878"/>
      <c r="P5" s="878"/>
      <c r="Q5" s="878"/>
      <c r="R5" s="878"/>
      <c r="S5" s="878"/>
      <c r="T5" s="878"/>
      <c r="U5" s="466"/>
      <c r="V5" s="467"/>
      <c r="W5" s="467"/>
      <c r="X5" s="950"/>
      <c r="Y5" s="178"/>
      <c r="Z5" s="179"/>
      <c r="AA5" s="179"/>
      <c r="AB5" s="179"/>
      <c r="AC5" s="179"/>
      <c r="AD5" s="179"/>
      <c r="AE5" s="912"/>
      <c r="AF5" s="179"/>
      <c r="AG5" s="179"/>
      <c r="AH5" s="179"/>
      <c r="AI5" s="179"/>
      <c r="AJ5" s="179"/>
      <c r="AK5" s="179"/>
      <c r="AL5" s="912"/>
      <c r="AM5" s="469"/>
      <c r="AN5" s="469"/>
      <c r="AO5" s="469"/>
      <c r="AP5" s="469"/>
      <c r="AQ5" s="469"/>
      <c r="AR5" s="469"/>
      <c r="AS5" s="916"/>
      <c r="AT5" s="884"/>
      <c r="AU5" s="459"/>
      <c r="AV5" s="459"/>
      <c r="AW5" s="459"/>
      <c r="AX5" s="459"/>
      <c r="AY5" s="459"/>
      <c r="AZ5" s="459"/>
      <c r="BA5" s="916"/>
      <c r="BB5" s="459"/>
      <c r="BC5" s="459"/>
      <c r="BD5" s="459"/>
      <c r="BE5" s="459"/>
      <c r="BF5" s="459"/>
      <c r="BG5" s="459"/>
      <c r="BH5" s="459"/>
      <c r="BI5" s="949"/>
      <c r="BJ5" s="122"/>
      <c r="BK5" s="177"/>
      <c r="BL5" s="177"/>
      <c r="BM5" s="177"/>
      <c r="BN5" s="160"/>
      <c r="BO5" s="160"/>
      <c r="BP5" s="659"/>
      <c r="BQ5" s="160"/>
      <c r="BR5" s="160"/>
      <c r="BS5" s="160"/>
      <c r="BT5" s="160"/>
      <c r="BU5" s="160"/>
      <c r="BV5" s="160"/>
      <c r="BW5" s="947"/>
      <c r="BX5" s="93"/>
      <c r="BY5" s="856"/>
    </row>
    <row r="6" spans="1:78" ht="21" customHeight="1" x14ac:dyDescent="0.3">
      <c r="A6" s="33"/>
      <c r="B6" s="33"/>
      <c r="C6" s="33"/>
      <c r="D6" s="33"/>
      <c r="E6" s="33"/>
      <c r="F6" s="460"/>
      <c r="G6" s="460"/>
      <c r="H6" s="460"/>
      <c r="I6" s="460"/>
      <c r="J6" s="460"/>
      <c r="K6" s="460"/>
      <c r="L6" s="460"/>
      <c r="M6" s="904"/>
      <c r="N6" s="879"/>
      <c r="O6" s="879"/>
      <c r="P6" s="879"/>
      <c r="Q6" s="879"/>
      <c r="R6" s="879"/>
      <c r="S6" s="879"/>
      <c r="T6" s="879"/>
      <c r="U6" s="468"/>
      <c r="V6" s="422"/>
      <c r="W6" s="422"/>
      <c r="X6" s="951"/>
      <c r="Y6" s="178"/>
      <c r="Z6" s="179"/>
      <c r="AA6" s="179"/>
      <c r="AB6" s="179"/>
      <c r="AC6" s="179"/>
      <c r="AD6" s="179"/>
      <c r="AE6" s="912"/>
      <c r="AF6" s="179"/>
      <c r="AG6" s="179"/>
      <c r="AH6" s="179"/>
      <c r="AI6" s="179"/>
      <c r="AJ6" s="179"/>
      <c r="AK6" s="179"/>
      <c r="AL6" s="912"/>
      <c r="AM6" s="470"/>
      <c r="AN6" s="470"/>
      <c r="AO6" s="470"/>
      <c r="AP6" s="470"/>
      <c r="AQ6" s="470"/>
      <c r="AR6" s="470"/>
      <c r="AS6" s="917"/>
      <c r="AT6" s="461"/>
      <c r="AU6" s="460"/>
      <c r="AV6" s="460"/>
      <c r="AW6" s="460"/>
      <c r="AX6" s="460"/>
      <c r="AY6" s="460"/>
      <c r="AZ6" s="460"/>
      <c r="BA6" s="917"/>
      <c r="BB6" s="460"/>
      <c r="BC6" s="460"/>
      <c r="BD6" s="460"/>
      <c r="BE6" s="460"/>
      <c r="BF6" s="460"/>
      <c r="BG6" s="460"/>
      <c r="BH6" s="460"/>
      <c r="BI6" s="905"/>
      <c r="BJ6" s="122"/>
      <c r="BK6" s="177"/>
      <c r="BL6" s="177"/>
      <c r="BM6" s="177"/>
      <c r="BN6" s="160"/>
      <c r="BO6" s="177"/>
      <c r="BP6" s="659"/>
      <c r="BQ6" s="177"/>
      <c r="BR6" s="177"/>
      <c r="BS6" s="177"/>
      <c r="BT6" s="177"/>
      <c r="BU6" s="177"/>
      <c r="BV6" s="177"/>
      <c r="BW6" s="659"/>
      <c r="BX6" s="93"/>
      <c r="BY6" s="1041"/>
    </row>
    <row r="7" spans="1:78" ht="21" customHeight="1" x14ac:dyDescent="0.25">
      <c r="A7" s="44" t="s">
        <v>563</v>
      </c>
      <c r="B7" s="44">
        <v>2856</v>
      </c>
      <c r="C7" s="44" t="s">
        <v>562</v>
      </c>
      <c r="D7" s="44" t="s">
        <v>566</v>
      </c>
      <c r="E7" s="32"/>
      <c r="F7" s="460"/>
      <c r="G7" s="460"/>
      <c r="H7" s="460"/>
      <c r="I7" s="460"/>
      <c r="J7" s="460"/>
      <c r="K7" s="460"/>
      <c r="L7" s="460"/>
      <c r="M7" s="905"/>
      <c r="N7" s="880"/>
      <c r="O7" s="880"/>
      <c r="P7" s="880"/>
      <c r="Q7" s="880"/>
      <c r="R7" s="880"/>
      <c r="S7" s="880"/>
      <c r="T7" s="880"/>
      <c r="U7" s="422"/>
      <c r="V7" s="422">
        <v>1</v>
      </c>
      <c r="W7" s="422">
        <v>6</v>
      </c>
      <c r="X7" s="951">
        <f>SUM(U7:W7)</f>
        <v>7</v>
      </c>
      <c r="Y7" s="180">
        <v>4</v>
      </c>
      <c r="Z7" s="181">
        <v>4</v>
      </c>
      <c r="AA7" s="181">
        <v>4</v>
      </c>
      <c r="AB7" s="181">
        <v>2</v>
      </c>
      <c r="AC7" s="181">
        <v>4</v>
      </c>
      <c r="AD7" s="181">
        <v>2</v>
      </c>
      <c r="AE7" s="913">
        <f>SUM(Y7:AD7)</f>
        <v>20</v>
      </c>
      <c r="AF7" s="181">
        <v>4</v>
      </c>
      <c r="AG7" s="181">
        <v>4</v>
      </c>
      <c r="AH7" s="181">
        <v>4</v>
      </c>
      <c r="AI7" s="181">
        <v>2</v>
      </c>
      <c r="AJ7" s="181">
        <v>4</v>
      </c>
      <c r="AK7" s="181">
        <v>2</v>
      </c>
      <c r="AL7" s="913">
        <f>SUM(AF7:AK7)</f>
        <v>20</v>
      </c>
      <c r="AM7" s="470"/>
      <c r="AN7" s="470"/>
      <c r="AO7" s="470"/>
      <c r="AP7" s="470"/>
      <c r="AQ7" s="470"/>
      <c r="AR7" s="470"/>
      <c r="AS7" s="917"/>
      <c r="AT7" s="460"/>
      <c r="AU7" s="460"/>
      <c r="AV7" s="460"/>
      <c r="AW7" s="460"/>
      <c r="AX7" s="460"/>
      <c r="AY7" s="460"/>
      <c r="AZ7" s="460"/>
      <c r="BA7" s="917"/>
      <c r="BB7" s="460"/>
      <c r="BC7" s="460"/>
      <c r="BD7" s="460"/>
      <c r="BE7" s="460"/>
      <c r="BF7" s="460"/>
      <c r="BG7" s="460"/>
      <c r="BH7" s="460"/>
      <c r="BI7" s="905"/>
      <c r="BJ7" s="122"/>
      <c r="BK7" s="177"/>
      <c r="BL7" s="177"/>
      <c r="BM7" s="177"/>
      <c r="BN7" s="177"/>
      <c r="BO7" s="177"/>
      <c r="BP7" s="659">
        <f>SUM(BJ7:BO7)</f>
        <v>0</v>
      </c>
      <c r="BQ7" s="177"/>
      <c r="BR7" s="177"/>
      <c r="BS7" s="177"/>
      <c r="BT7" s="177"/>
      <c r="BU7" s="177"/>
      <c r="BV7" s="177"/>
      <c r="BW7" s="659">
        <f>SUM(BQ7:BV7)</f>
        <v>0</v>
      </c>
      <c r="BX7" s="93">
        <f>SUM(M7,X7,AE7,AL7,AS7,BA7,BI7,BP7,BW7)</f>
        <v>47</v>
      </c>
      <c r="BY7" s="1041">
        <v>3</v>
      </c>
      <c r="BZ7" s="88"/>
    </row>
    <row r="8" spans="1:78" ht="21" customHeight="1" x14ac:dyDescent="0.4">
      <c r="A8" s="44" t="s">
        <v>592</v>
      </c>
      <c r="B8" s="186">
        <v>366</v>
      </c>
      <c r="C8" s="44" t="s">
        <v>593</v>
      </c>
      <c r="D8" s="44" t="s">
        <v>593</v>
      </c>
      <c r="E8" s="32"/>
      <c r="F8" s="460"/>
      <c r="G8" s="460"/>
      <c r="H8" s="460"/>
      <c r="I8" s="460"/>
      <c r="J8" s="460"/>
      <c r="K8" s="460"/>
      <c r="L8" s="460"/>
      <c r="M8" s="905"/>
      <c r="N8" s="880"/>
      <c r="O8" s="880"/>
      <c r="P8" s="880"/>
      <c r="Q8" s="880"/>
      <c r="R8" s="880"/>
      <c r="S8" s="880"/>
      <c r="T8" s="880"/>
      <c r="U8" s="422"/>
      <c r="V8" s="422"/>
      <c r="W8" s="422"/>
      <c r="X8" s="951"/>
      <c r="Y8" s="180">
        <v>3</v>
      </c>
      <c r="Z8" s="181">
        <v>3</v>
      </c>
      <c r="AA8" s="181">
        <v>2</v>
      </c>
      <c r="AB8" s="181"/>
      <c r="AC8" s="181">
        <v>2</v>
      </c>
      <c r="AD8" s="181"/>
      <c r="AE8" s="913">
        <f>SUM(Y8:AC8)</f>
        <v>10</v>
      </c>
      <c r="AF8" s="181">
        <v>3</v>
      </c>
      <c r="AG8" s="181">
        <v>3</v>
      </c>
      <c r="AH8" s="181">
        <v>2</v>
      </c>
      <c r="AI8" s="181"/>
      <c r="AJ8" s="181">
        <v>2</v>
      </c>
      <c r="AK8" s="181"/>
      <c r="AL8" s="913">
        <f>SUM(AF8:AJ8)</f>
        <v>10</v>
      </c>
      <c r="AM8" s="470">
        <v>2</v>
      </c>
      <c r="AN8" s="470"/>
      <c r="AO8" s="470">
        <v>1</v>
      </c>
      <c r="AP8" s="470">
        <v>2</v>
      </c>
      <c r="AQ8" s="470">
        <v>1</v>
      </c>
      <c r="AR8" s="470"/>
      <c r="AS8" s="917">
        <f>SUM(AM8:AR8)</f>
        <v>6</v>
      </c>
      <c r="AT8" s="460">
        <v>1</v>
      </c>
      <c r="AU8" s="460">
        <v>1</v>
      </c>
      <c r="AV8" s="460">
        <v>1</v>
      </c>
      <c r="AW8" s="460">
        <v>1</v>
      </c>
      <c r="AX8" s="460">
        <v>1</v>
      </c>
      <c r="AY8" s="460">
        <v>1</v>
      </c>
      <c r="AZ8" s="460">
        <v>1</v>
      </c>
      <c r="BA8" s="905">
        <f>SUM(AT8:AZ8)</f>
        <v>7</v>
      </c>
      <c r="BB8" s="443">
        <v>1</v>
      </c>
      <c r="BC8" s="1159">
        <v>1</v>
      </c>
      <c r="BD8" s="1159">
        <v>1</v>
      </c>
      <c r="BE8" s="1159">
        <v>1</v>
      </c>
      <c r="BF8" s="1159">
        <v>1</v>
      </c>
      <c r="BG8" s="1159">
        <v>1</v>
      </c>
      <c r="BH8" s="1159">
        <v>1</v>
      </c>
      <c r="BI8" s="905">
        <f>SUM(BB8:BH8)</f>
        <v>7</v>
      </c>
      <c r="BJ8" s="122">
        <v>3</v>
      </c>
      <c r="BK8" s="177">
        <v>2</v>
      </c>
      <c r="BL8" s="177">
        <v>1</v>
      </c>
      <c r="BM8" s="177">
        <v>2</v>
      </c>
      <c r="BN8" s="177">
        <v>2</v>
      </c>
      <c r="BO8" s="177">
        <v>2</v>
      </c>
      <c r="BP8" s="659">
        <f>SUM(BJ8:BO8)</f>
        <v>12</v>
      </c>
      <c r="BQ8" s="177">
        <v>3</v>
      </c>
      <c r="BR8" s="177">
        <v>2</v>
      </c>
      <c r="BS8" s="177">
        <v>1</v>
      </c>
      <c r="BT8" s="177">
        <v>2</v>
      </c>
      <c r="BU8" s="177">
        <v>2</v>
      </c>
      <c r="BV8" s="177">
        <v>2</v>
      </c>
      <c r="BW8" s="659">
        <f>SUM(BQ8:BV8)</f>
        <v>12</v>
      </c>
      <c r="BX8" s="93">
        <f t="shared" ref="BX8:BX15" si="0">SUM(M8,X8,AE8,AL8,AS8,BA8,BI8,BP8,BW8)</f>
        <v>64</v>
      </c>
      <c r="BY8" s="1041">
        <v>1</v>
      </c>
    </row>
    <row r="9" spans="1:78" ht="21" customHeight="1" x14ac:dyDescent="0.25">
      <c r="A9" s="44" t="s">
        <v>30</v>
      </c>
      <c r="B9" s="44">
        <v>2614</v>
      </c>
      <c r="C9" s="44" t="s">
        <v>115</v>
      </c>
      <c r="D9" s="44" t="s">
        <v>209</v>
      </c>
      <c r="E9" s="32"/>
      <c r="F9" s="460"/>
      <c r="G9" s="460"/>
      <c r="H9" s="460"/>
      <c r="I9" s="460"/>
      <c r="J9" s="460"/>
      <c r="K9" s="460"/>
      <c r="L9" s="460"/>
      <c r="M9" s="905"/>
      <c r="N9" s="880"/>
      <c r="O9" s="880"/>
      <c r="P9" s="880"/>
      <c r="Q9" s="880"/>
      <c r="R9" s="880"/>
      <c r="S9" s="880"/>
      <c r="T9" s="880"/>
      <c r="U9" s="422"/>
      <c r="V9" s="422"/>
      <c r="W9" s="422"/>
      <c r="X9" s="951">
        <f>SUM(U9:W9)</f>
        <v>0</v>
      </c>
      <c r="Y9" s="180"/>
      <c r="Z9" s="181"/>
      <c r="AA9" s="181"/>
      <c r="AB9" s="181"/>
      <c r="AC9" s="181"/>
      <c r="AD9" s="181"/>
      <c r="AE9" s="913"/>
      <c r="AF9" s="181"/>
      <c r="AG9" s="181"/>
      <c r="AH9" s="181"/>
      <c r="AI9" s="181"/>
      <c r="AJ9" s="181"/>
      <c r="AK9" s="181"/>
      <c r="AL9" s="913"/>
      <c r="AM9" s="470"/>
      <c r="AN9" s="470"/>
      <c r="AO9" s="470"/>
      <c r="AP9" s="470"/>
      <c r="AQ9" s="470"/>
      <c r="AR9" s="470"/>
      <c r="AS9" s="917"/>
      <c r="AT9" s="460"/>
      <c r="AU9" s="460"/>
      <c r="AV9" s="460"/>
      <c r="AW9" s="460"/>
      <c r="AX9" s="460"/>
      <c r="AY9" s="460"/>
      <c r="AZ9" s="460"/>
      <c r="BA9" s="905"/>
      <c r="BB9" s="460"/>
      <c r="BC9" s="460"/>
      <c r="BD9" s="460"/>
      <c r="BE9" s="460"/>
      <c r="BF9" s="460"/>
      <c r="BG9" s="460"/>
      <c r="BH9" s="460"/>
      <c r="BI9" s="905"/>
      <c r="BJ9" s="122"/>
      <c r="BK9" s="800"/>
      <c r="BL9" s="800"/>
      <c r="BM9" s="800"/>
      <c r="BN9" s="800"/>
      <c r="BO9" s="800"/>
      <c r="BP9" s="952">
        <f>SUM(BJ9:BO9)</f>
        <v>0</v>
      </c>
      <c r="BQ9" s="800"/>
      <c r="BR9" s="800"/>
      <c r="BS9" s="800"/>
      <c r="BT9" s="800"/>
      <c r="BU9" s="800"/>
      <c r="BV9" s="800"/>
      <c r="BW9" s="952">
        <f>SUM(BQ9:BV9)</f>
        <v>0</v>
      </c>
      <c r="BX9" s="93">
        <f t="shared" si="0"/>
        <v>0</v>
      </c>
      <c r="BY9" s="1041"/>
    </row>
    <row r="10" spans="1:78" ht="21" customHeight="1" x14ac:dyDescent="0.35">
      <c r="A10" s="51" t="s">
        <v>307</v>
      </c>
      <c r="B10" s="91">
        <v>320</v>
      </c>
      <c r="C10" s="91" t="s">
        <v>472</v>
      </c>
      <c r="D10" s="51" t="s">
        <v>548</v>
      </c>
      <c r="E10" s="32"/>
      <c r="F10" s="460"/>
      <c r="G10" s="460"/>
      <c r="H10" s="460"/>
      <c r="I10" s="460"/>
      <c r="J10" s="460"/>
      <c r="K10" s="460"/>
      <c r="L10" s="460"/>
      <c r="M10" s="905">
        <f>SUM(F10:L10)</f>
        <v>0</v>
      </c>
      <c r="N10" s="880"/>
      <c r="O10" s="880"/>
      <c r="P10" s="880"/>
      <c r="Q10" s="880"/>
      <c r="R10" s="880"/>
      <c r="S10" s="880"/>
      <c r="T10" s="880"/>
      <c r="U10" s="422"/>
      <c r="V10" s="422"/>
      <c r="W10" s="422"/>
      <c r="X10" s="951"/>
      <c r="Y10" s="910">
        <v>5</v>
      </c>
      <c r="Z10" s="181">
        <v>5</v>
      </c>
      <c r="AA10" s="181">
        <v>5</v>
      </c>
      <c r="AB10" s="181">
        <v>1</v>
      </c>
      <c r="AC10" s="181">
        <v>5</v>
      </c>
      <c r="AD10" s="181">
        <v>3</v>
      </c>
      <c r="AE10" s="913">
        <f>SUM(Y10:AD10)</f>
        <v>24</v>
      </c>
      <c r="AF10" s="181">
        <v>5</v>
      </c>
      <c r="AG10" s="181">
        <v>5</v>
      </c>
      <c r="AH10" s="181">
        <v>5</v>
      </c>
      <c r="AI10" s="181">
        <v>1</v>
      </c>
      <c r="AJ10" s="181">
        <v>5</v>
      </c>
      <c r="AK10" s="181">
        <v>3</v>
      </c>
      <c r="AL10" s="913">
        <f>SUM(AF10:AK10)</f>
        <v>24</v>
      </c>
      <c r="AM10" s="470"/>
      <c r="AN10" s="470"/>
      <c r="AO10" s="470"/>
      <c r="AP10" s="470"/>
      <c r="AQ10" s="470"/>
      <c r="AR10" s="111"/>
      <c r="AS10" s="918"/>
      <c r="AT10" s="460"/>
      <c r="AU10" s="460"/>
      <c r="AV10" s="460"/>
      <c r="AW10" s="460"/>
      <c r="AX10" s="460"/>
      <c r="AY10" s="460"/>
      <c r="AZ10" s="460"/>
      <c r="BA10" s="905"/>
      <c r="BB10" s="460"/>
      <c r="BC10" s="460"/>
      <c r="BD10" s="460"/>
      <c r="BE10" s="460"/>
      <c r="BF10" s="460"/>
      <c r="BG10" s="460"/>
      <c r="BH10" s="460"/>
      <c r="BI10" s="905"/>
      <c r="BJ10" s="234"/>
      <c r="BK10" s="234"/>
      <c r="BL10" s="122"/>
      <c r="BM10" s="122"/>
      <c r="BN10" s="122"/>
      <c r="BO10" s="177"/>
      <c r="BP10" s="659">
        <f>SUM(BJ10:BO10)</f>
        <v>0</v>
      </c>
      <c r="BQ10" s="177"/>
      <c r="BR10" s="177"/>
      <c r="BS10" s="177"/>
      <c r="BT10" s="177"/>
      <c r="BU10" s="177"/>
      <c r="BV10" s="177"/>
      <c r="BW10" s="659">
        <f>SUM(BQ10:BV10)</f>
        <v>0</v>
      </c>
      <c r="BX10" s="93">
        <f t="shared" si="0"/>
        <v>48</v>
      </c>
      <c r="BY10" s="1041">
        <v>2</v>
      </c>
    </row>
    <row r="11" spans="1:78" ht="21" customHeight="1" x14ac:dyDescent="0.35">
      <c r="A11" s="51" t="s">
        <v>476</v>
      </c>
      <c r="B11" s="310">
        <v>356</v>
      </c>
      <c r="C11" s="91" t="s">
        <v>477</v>
      </c>
      <c r="D11" s="44" t="s">
        <v>484</v>
      </c>
      <c r="E11" s="32"/>
      <c r="F11" s="460"/>
      <c r="G11" s="460"/>
      <c r="H11" s="460"/>
      <c r="I11" s="460"/>
      <c r="J11" s="460"/>
      <c r="K11" s="460"/>
      <c r="L11" s="460"/>
      <c r="M11" s="905">
        <f>SUM(F11:L11)</f>
        <v>0</v>
      </c>
      <c r="N11" s="880"/>
      <c r="O11" s="880"/>
      <c r="P11" s="880"/>
      <c r="Q11" s="880"/>
      <c r="R11" s="880"/>
      <c r="S11" s="880"/>
      <c r="T11" s="880"/>
      <c r="U11" s="422"/>
      <c r="V11" s="422"/>
      <c r="W11" s="422"/>
      <c r="X11" s="951">
        <f>SUM(U11:W11)</f>
        <v>0</v>
      </c>
      <c r="Y11" s="180"/>
      <c r="Z11" s="181"/>
      <c r="AA11" s="181"/>
      <c r="AB11" s="181"/>
      <c r="AC11" s="181"/>
      <c r="AD11" s="181"/>
      <c r="AE11" s="913">
        <f>SUM(Y11:AD11)</f>
        <v>0</v>
      </c>
      <c r="AF11" s="181"/>
      <c r="AG11" s="181"/>
      <c r="AH11" s="181"/>
      <c r="AI11" s="181"/>
      <c r="AJ11" s="181"/>
      <c r="AK11" s="181"/>
      <c r="AL11" s="913">
        <f>SUM(AF11:AK11)</f>
        <v>0</v>
      </c>
      <c r="AM11" s="470"/>
      <c r="AN11" s="470"/>
      <c r="AO11" s="470"/>
      <c r="AP11" s="470"/>
      <c r="AQ11" s="470"/>
      <c r="AR11" s="470"/>
      <c r="AS11" s="917"/>
      <c r="AT11" s="460"/>
      <c r="AU11" s="460"/>
      <c r="AV11" s="460"/>
      <c r="AW11" s="460"/>
      <c r="AX11" s="460"/>
      <c r="AY11" s="460"/>
      <c r="AZ11" s="460"/>
      <c r="BA11" s="905">
        <f>SUM(AT11:AZ11)</f>
        <v>0</v>
      </c>
      <c r="BB11" s="460"/>
      <c r="BC11" s="460"/>
      <c r="BD11" s="460"/>
      <c r="BE11" s="460"/>
      <c r="BF11" s="460"/>
      <c r="BG11" s="460"/>
      <c r="BH11" s="460"/>
      <c r="BI11" s="905">
        <f>SUM(BB11:BH11)</f>
        <v>0</v>
      </c>
      <c r="BJ11" s="122"/>
      <c r="BK11" s="177"/>
      <c r="BL11" s="177"/>
      <c r="BM11" s="177"/>
      <c r="BN11" s="177"/>
      <c r="BO11" s="177"/>
      <c r="BP11" s="659">
        <f>SUM(BJ11:BO11)</f>
        <v>0</v>
      </c>
      <c r="BQ11" s="177"/>
      <c r="BR11" s="177"/>
      <c r="BS11" s="177"/>
      <c r="BT11" s="177"/>
      <c r="BU11" s="177"/>
      <c r="BV11" s="177"/>
      <c r="BW11" s="659">
        <f>SUM(BQ11:BV11)</f>
        <v>0</v>
      </c>
      <c r="BX11" s="93">
        <f t="shared" si="0"/>
        <v>0</v>
      </c>
      <c r="BY11" s="1041"/>
    </row>
    <row r="12" spans="1:78" ht="21" customHeight="1" x14ac:dyDescent="0.35">
      <c r="A12" s="51" t="s">
        <v>669</v>
      </c>
      <c r="B12" s="310">
        <v>7570</v>
      </c>
      <c r="C12" s="91" t="s">
        <v>472</v>
      </c>
      <c r="D12" s="44" t="s">
        <v>670</v>
      </c>
      <c r="E12" s="32"/>
      <c r="F12" s="460"/>
      <c r="G12" s="460"/>
      <c r="H12" s="460"/>
      <c r="I12" s="460"/>
      <c r="J12" s="460"/>
      <c r="K12" s="460"/>
      <c r="L12" s="460"/>
      <c r="M12" s="905"/>
      <c r="N12" s="880"/>
      <c r="O12" s="880"/>
      <c r="P12" s="880"/>
      <c r="Q12" s="880"/>
      <c r="R12" s="880"/>
      <c r="S12" s="880"/>
      <c r="T12" s="880"/>
      <c r="U12" s="422"/>
      <c r="V12" s="422"/>
      <c r="W12" s="422"/>
      <c r="X12" s="951"/>
      <c r="Y12" s="180">
        <v>2</v>
      </c>
      <c r="Z12" s="181">
        <v>2</v>
      </c>
      <c r="AA12" s="181">
        <v>3</v>
      </c>
      <c r="AB12" s="181"/>
      <c r="AC12" s="181"/>
      <c r="AD12" s="181">
        <v>1</v>
      </c>
      <c r="AE12" s="913">
        <f>SUM(Y12:AD12)</f>
        <v>8</v>
      </c>
      <c r="AF12" s="181">
        <v>2</v>
      </c>
      <c r="AG12" s="181">
        <v>2</v>
      </c>
      <c r="AH12" s="181">
        <v>3</v>
      </c>
      <c r="AI12" s="181"/>
      <c r="AJ12" s="181"/>
      <c r="AK12" s="181">
        <v>1</v>
      </c>
      <c r="AL12" s="913">
        <f>SUM(AF12:AK12)</f>
        <v>8</v>
      </c>
      <c r="AM12" s="470"/>
      <c r="AN12" s="470"/>
      <c r="AO12" s="470"/>
      <c r="AP12" s="470"/>
      <c r="AQ12" s="470"/>
      <c r="AR12" s="470"/>
      <c r="AS12" s="917"/>
      <c r="AT12" s="460"/>
      <c r="AU12" s="460"/>
      <c r="AV12" s="460"/>
      <c r="AW12" s="460"/>
      <c r="AX12" s="460"/>
      <c r="AY12" s="460"/>
      <c r="AZ12" s="460"/>
      <c r="BA12" s="905"/>
      <c r="BB12" s="460"/>
      <c r="BC12" s="460"/>
      <c r="BD12" s="460"/>
      <c r="BE12" s="460"/>
      <c r="BF12" s="460"/>
      <c r="BG12" s="460"/>
      <c r="BH12" s="460"/>
      <c r="BI12" s="905"/>
      <c r="BJ12" s="122"/>
      <c r="BK12" s="177"/>
      <c r="BL12" s="177"/>
      <c r="BM12" s="177"/>
      <c r="BN12" s="177"/>
      <c r="BO12" s="177"/>
      <c r="BP12" s="659"/>
      <c r="BQ12" s="177"/>
      <c r="BR12" s="177"/>
      <c r="BS12" s="177"/>
      <c r="BT12" s="177"/>
      <c r="BU12" s="177"/>
      <c r="BV12" s="177"/>
      <c r="BW12" s="659"/>
      <c r="BX12" s="93">
        <f>SUM(M12,X12,AE12,AL12,AS12,BA12,BI12,BP12,BW12)</f>
        <v>16</v>
      </c>
      <c r="BY12" s="1041"/>
      <c r="BZ12" s="88" t="s">
        <v>771</v>
      </c>
    </row>
    <row r="13" spans="1:78" ht="21" customHeight="1" x14ac:dyDescent="0.35">
      <c r="A13" s="51" t="s">
        <v>757</v>
      </c>
      <c r="B13" s="310"/>
      <c r="C13" s="91" t="s">
        <v>568</v>
      </c>
      <c r="D13" s="44" t="s">
        <v>670</v>
      </c>
      <c r="E13" s="32"/>
      <c r="F13" s="460"/>
      <c r="G13" s="460"/>
      <c r="H13" s="460"/>
      <c r="I13" s="460"/>
      <c r="J13" s="460"/>
      <c r="K13" s="460"/>
      <c r="L13" s="460"/>
      <c r="M13" s="905"/>
      <c r="N13" s="880"/>
      <c r="O13" s="880"/>
      <c r="P13" s="880"/>
      <c r="Q13" s="880"/>
      <c r="R13" s="880"/>
      <c r="S13" s="880"/>
      <c r="T13" s="880"/>
      <c r="U13" s="422"/>
      <c r="V13" s="422"/>
      <c r="W13" s="422"/>
      <c r="X13" s="951"/>
      <c r="Y13" s="180"/>
      <c r="Z13" s="181"/>
      <c r="AA13" s="181"/>
      <c r="AB13" s="181"/>
      <c r="AC13" s="181">
        <v>3</v>
      </c>
      <c r="AD13" s="181"/>
      <c r="AE13" s="913">
        <f>SUM(Y13:AC13)</f>
        <v>3</v>
      </c>
      <c r="AF13" s="181"/>
      <c r="AG13" s="181"/>
      <c r="AH13" s="181"/>
      <c r="AI13" s="181"/>
      <c r="AJ13" s="181">
        <v>3</v>
      </c>
      <c r="AK13" s="181"/>
      <c r="AL13" s="913">
        <f>SUM(AF13:AJ13)</f>
        <v>3</v>
      </c>
      <c r="AM13" s="470"/>
      <c r="AN13" s="470"/>
      <c r="AO13" s="470"/>
      <c r="AP13" s="470"/>
      <c r="AQ13" s="470"/>
      <c r="AR13" s="470"/>
      <c r="AS13" s="917"/>
      <c r="AT13" s="460"/>
      <c r="AU13" s="460"/>
      <c r="AV13" s="460"/>
      <c r="AW13" s="460"/>
      <c r="AX13" s="460"/>
      <c r="AY13" s="460"/>
      <c r="AZ13" s="460"/>
      <c r="BA13" s="905"/>
      <c r="BB13" s="460"/>
      <c r="BC13" s="460"/>
      <c r="BD13" s="460"/>
      <c r="BE13" s="460"/>
      <c r="BF13" s="460"/>
      <c r="BG13" s="460"/>
      <c r="BH13" s="460"/>
      <c r="BI13" s="905"/>
      <c r="BJ13" s="122">
        <v>2</v>
      </c>
      <c r="BK13" s="177">
        <v>3</v>
      </c>
      <c r="BL13" s="177">
        <v>2</v>
      </c>
      <c r="BM13" s="177">
        <v>3</v>
      </c>
      <c r="BN13" s="177">
        <v>3</v>
      </c>
      <c r="BO13" s="177">
        <v>1</v>
      </c>
      <c r="BP13" s="659">
        <f>SUM(BJ13:BO13)</f>
        <v>14</v>
      </c>
      <c r="BQ13" s="177">
        <v>2</v>
      </c>
      <c r="BR13" s="177">
        <v>3</v>
      </c>
      <c r="BS13" s="177">
        <v>2</v>
      </c>
      <c r="BT13" s="177">
        <v>3</v>
      </c>
      <c r="BU13" s="177">
        <v>3</v>
      </c>
      <c r="BV13" s="177">
        <v>1</v>
      </c>
      <c r="BW13" s="659">
        <f>SUM(BQ13:BV13)</f>
        <v>14</v>
      </c>
      <c r="BX13" s="93">
        <f>SUM(M13,X13,AE13,AL13,AS13,BA13,BI13,BP13,BW13)</f>
        <v>34</v>
      </c>
      <c r="BY13" s="1041">
        <v>4</v>
      </c>
    </row>
    <row r="14" spans="1:78" ht="21" customHeight="1" x14ac:dyDescent="0.35">
      <c r="A14" s="51" t="s">
        <v>664</v>
      </c>
      <c r="B14" s="310"/>
      <c r="C14" s="91" t="s">
        <v>751</v>
      </c>
      <c r="D14" s="44" t="s">
        <v>758</v>
      </c>
      <c r="E14" s="32"/>
      <c r="F14" s="460"/>
      <c r="G14" s="460"/>
      <c r="H14" s="460"/>
      <c r="I14" s="460"/>
      <c r="J14" s="460"/>
      <c r="K14" s="460"/>
      <c r="L14" s="460"/>
      <c r="M14" s="905"/>
      <c r="N14" s="880"/>
      <c r="O14" s="880"/>
      <c r="P14" s="880"/>
      <c r="Q14" s="880"/>
      <c r="R14" s="880"/>
      <c r="S14" s="880"/>
      <c r="T14" s="880"/>
      <c r="U14" s="422"/>
      <c r="V14" s="422"/>
      <c r="W14" s="422"/>
      <c r="X14" s="951"/>
      <c r="Y14" s="180"/>
      <c r="Z14" s="181"/>
      <c r="AA14" s="181"/>
      <c r="AB14" s="181"/>
      <c r="AC14" s="181"/>
      <c r="AD14" s="181"/>
      <c r="AE14" s="913"/>
      <c r="AF14" s="181"/>
      <c r="AG14" s="181"/>
      <c r="AH14" s="181"/>
      <c r="AI14" s="181"/>
      <c r="AJ14" s="181"/>
      <c r="AK14" s="181"/>
      <c r="AL14" s="913"/>
      <c r="AM14" s="470"/>
      <c r="AN14" s="470"/>
      <c r="AO14" s="470"/>
      <c r="AP14" s="470"/>
      <c r="AQ14" s="470"/>
      <c r="AR14" s="470"/>
      <c r="AS14" s="917"/>
      <c r="AT14" s="460"/>
      <c r="AU14" s="460"/>
      <c r="AV14" s="460"/>
      <c r="AW14" s="460"/>
      <c r="AX14" s="460"/>
      <c r="AY14" s="460"/>
      <c r="AZ14" s="460"/>
      <c r="BA14" s="905"/>
      <c r="BB14" s="460"/>
      <c r="BC14" s="460"/>
      <c r="BD14" s="460"/>
      <c r="BE14" s="460"/>
      <c r="BF14" s="460"/>
      <c r="BG14" s="460"/>
      <c r="BH14" s="460"/>
      <c r="BI14" s="905"/>
      <c r="BJ14" s="122"/>
      <c r="BK14" s="177">
        <v>1</v>
      </c>
      <c r="BL14" s="177"/>
      <c r="BM14" s="177">
        <v>1</v>
      </c>
      <c r="BN14" s="177">
        <v>1</v>
      </c>
      <c r="BO14" s="177"/>
      <c r="BP14" s="659">
        <f>SUM(BJ14:BO14)</f>
        <v>3</v>
      </c>
      <c r="BQ14" s="177"/>
      <c r="BR14" s="177">
        <v>1</v>
      </c>
      <c r="BS14" s="177"/>
      <c r="BT14" s="177">
        <v>1</v>
      </c>
      <c r="BU14" s="177">
        <v>1</v>
      </c>
      <c r="BV14" s="177"/>
      <c r="BW14" s="659">
        <f>SUM(BQ14:BV14)</f>
        <v>3</v>
      </c>
      <c r="BX14" s="93">
        <f>SUM(M14,X14,AE14,AL14,AS14,BA14,BI14,BP14,BW14)</f>
        <v>6</v>
      </c>
      <c r="BY14" s="1041"/>
      <c r="BZ14" s="88" t="s">
        <v>771</v>
      </c>
    </row>
    <row r="15" spans="1:78" ht="21" customHeight="1" x14ac:dyDescent="0.25">
      <c r="A15" s="44" t="s">
        <v>565</v>
      </c>
      <c r="B15" s="44"/>
      <c r="C15" s="44" t="s">
        <v>561</v>
      </c>
      <c r="D15" s="44" t="s">
        <v>566</v>
      </c>
      <c r="E15" s="32"/>
      <c r="F15" s="460"/>
      <c r="G15" s="460"/>
      <c r="H15" s="460"/>
      <c r="I15" s="460"/>
      <c r="J15" s="460"/>
      <c r="K15" s="460"/>
      <c r="L15" s="460"/>
      <c r="M15" s="905"/>
      <c r="N15" s="880"/>
      <c r="O15" s="880"/>
      <c r="P15" s="880"/>
      <c r="Q15" s="880"/>
      <c r="R15" s="880"/>
      <c r="S15" s="880"/>
      <c r="T15" s="880"/>
      <c r="U15" s="422"/>
      <c r="V15" s="422"/>
      <c r="W15" s="422"/>
      <c r="X15" s="951">
        <f>SUM(U15:W15)</f>
        <v>0</v>
      </c>
      <c r="Y15" s="180"/>
      <c r="Z15" s="181"/>
      <c r="AA15" s="181"/>
      <c r="AB15" s="181"/>
      <c r="AC15" s="181">
        <v>0</v>
      </c>
      <c r="AD15" s="181"/>
      <c r="AE15" s="913">
        <f>SUM(Y15:AC15)</f>
        <v>0</v>
      </c>
      <c r="AF15" s="181"/>
      <c r="AG15" s="181"/>
      <c r="AH15" s="181"/>
      <c r="AI15" s="181"/>
      <c r="AJ15" s="181"/>
      <c r="AK15" s="181"/>
      <c r="AL15" s="913">
        <f>SUM(AF15:AJ15)</f>
        <v>0</v>
      </c>
      <c r="AM15" s="470"/>
      <c r="AN15" s="470"/>
      <c r="AO15" s="470"/>
      <c r="AP15" s="470"/>
      <c r="AQ15" s="470"/>
      <c r="AR15" s="470"/>
      <c r="AS15" s="917"/>
      <c r="AT15" s="460"/>
      <c r="AU15" s="460"/>
      <c r="AV15" s="460"/>
      <c r="AW15" s="460"/>
      <c r="AX15" s="460"/>
      <c r="AY15" s="460"/>
      <c r="AZ15" s="460"/>
      <c r="BA15" s="917"/>
      <c r="BB15" s="460"/>
      <c r="BC15" s="460"/>
      <c r="BD15" s="460"/>
      <c r="BE15" s="460"/>
      <c r="BF15" s="460"/>
      <c r="BG15" s="460"/>
      <c r="BH15" s="460"/>
      <c r="BI15" s="905"/>
      <c r="BJ15" s="122"/>
      <c r="BK15" s="177"/>
      <c r="BL15" s="177"/>
      <c r="BM15" s="177"/>
      <c r="BN15" s="177"/>
      <c r="BO15" s="177"/>
      <c r="BP15" s="659"/>
      <c r="BQ15" s="177"/>
      <c r="BR15" s="177"/>
      <c r="BS15" s="177"/>
      <c r="BT15" s="177"/>
      <c r="BU15" s="177"/>
      <c r="BV15" s="177"/>
      <c r="BW15" s="659"/>
      <c r="BX15" s="93">
        <f t="shared" si="0"/>
        <v>0</v>
      </c>
      <c r="BY15" s="1041"/>
    </row>
    <row r="16" spans="1:78" ht="21" customHeight="1" x14ac:dyDescent="0.3">
      <c r="A16" s="47"/>
      <c r="B16" s="47"/>
      <c r="C16" s="47"/>
      <c r="D16" s="47"/>
      <c r="E16" s="47"/>
      <c r="F16" s="39"/>
      <c r="G16" s="39"/>
      <c r="H16" s="39"/>
      <c r="I16" s="39"/>
      <c r="J16" s="39"/>
      <c r="K16" s="39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94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5"/>
    </row>
    <row r="17" spans="1:76" ht="21" customHeight="1" x14ac:dyDescent="0.3">
      <c r="A17" s="1581" t="s">
        <v>360</v>
      </c>
      <c r="B17" s="47"/>
      <c r="C17" s="47"/>
      <c r="D17" s="47"/>
      <c r="E17" s="47"/>
      <c r="F17" s="39"/>
      <c r="G17" s="39"/>
      <c r="H17" s="39"/>
      <c r="I17" s="39"/>
      <c r="J17" s="39"/>
      <c r="K17" s="39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>
        <v>0</v>
      </c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94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5"/>
    </row>
    <row r="18" spans="1:76" ht="21" customHeight="1" x14ac:dyDescent="0.3">
      <c r="A18" s="1581"/>
      <c r="B18" s="47"/>
      <c r="C18" s="47"/>
      <c r="D18" s="47"/>
      <c r="E18" s="47"/>
      <c r="F18" s="39"/>
      <c r="G18" s="39"/>
      <c r="H18" s="39"/>
      <c r="I18" s="39"/>
      <c r="J18" s="39"/>
      <c r="K18" s="39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5"/>
    </row>
    <row r="19" spans="1:76" ht="21" customHeight="1" x14ac:dyDescent="0.3">
      <c r="A19" s="47" t="s">
        <v>467</v>
      </c>
      <c r="B19" s="47"/>
      <c r="C19" s="47"/>
      <c r="D19" s="47"/>
      <c r="E19" s="47"/>
      <c r="F19" s="39"/>
      <c r="G19" s="39"/>
      <c r="H19" s="39"/>
      <c r="I19" s="39"/>
      <c r="J19" s="39"/>
      <c r="K19" s="39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5"/>
    </row>
    <row r="20" spans="1:76" ht="21" customHeight="1" x14ac:dyDescent="0.3">
      <c r="A20" s="47"/>
      <c r="B20" s="47"/>
      <c r="C20" s="47"/>
      <c r="D20" s="47"/>
      <c r="E20" s="47"/>
      <c r="F20" s="39"/>
      <c r="G20" s="39"/>
      <c r="H20" s="39"/>
      <c r="I20" s="39"/>
      <c r="J20" s="39"/>
      <c r="K20" s="39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5"/>
      <c r="BX20" s="799"/>
    </row>
    <row r="21" spans="1:76" ht="21" customHeight="1" x14ac:dyDescent="0.3">
      <c r="A21" s="47"/>
      <c r="B21" s="47"/>
      <c r="C21" s="47"/>
      <c r="D21" s="47"/>
      <c r="E21" s="47"/>
      <c r="F21" s="39"/>
      <c r="G21" s="39"/>
      <c r="H21" s="39"/>
      <c r="I21" s="39"/>
      <c r="J21" s="39"/>
      <c r="K21" s="39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5"/>
    </row>
    <row r="22" spans="1:76" ht="21" customHeight="1" x14ac:dyDescent="0.3">
      <c r="A22" s="47"/>
      <c r="B22" s="47"/>
      <c r="C22" s="47"/>
      <c r="D22" s="47"/>
      <c r="E22" s="47"/>
      <c r="F22" s="39"/>
      <c r="G22" s="39"/>
      <c r="H22" s="39"/>
      <c r="I22" s="39"/>
      <c r="J22" s="39"/>
      <c r="K22" s="39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5"/>
    </row>
    <row r="23" spans="1:76" ht="21" customHeight="1" x14ac:dyDescent="0.25">
      <c r="A23" s="47"/>
      <c r="B23" s="47"/>
      <c r="C23" s="47"/>
      <c r="D23" s="47"/>
      <c r="E23" s="47"/>
      <c r="F23" s="39"/>
      <c r="G23" s="39"/>
      <c r="H23" s="39"/>
      <c r="I23" s="39"/>
      <c r="J23" s="39"/>
      <c r="K23" s="39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</row>
    <row r="24" spans="1:76" ht="15" x14ac:dyDescent="0.25">
      <c r="AT24" s="74"/>
    </row>
    <row r="25" spans="1:76" ht="15" x14ac:dyDescent="0.25">
      <c r="AT25" s="74"/>
    </row>
  </sheetData>
  <sortState xmlns:xlrd2="http://schemas.microsoft.com/office/spreadsheetml/2017/richdata2" ref="A7:BX15">
    <sortCondition descending="1" ref="BX7:BX15"/>
  </sortState>
  <mergeCells count="11">
    <mergeCell ref="A17:A18"/>
    <mergeCell ref="BQ3:BV3"/>
    <mergeCell ref="F3:L3"/>
    <mergeCell ref="BJ3:BO3"/>
    <mergeCell ref="AM3:AR3"/>
    <mergeCell ref="AT3:AZ3"/>
    <mergeCell ref="U3:W3"/>
    <mergeCell ref="Y3:AC3"/>
    <mergeCell ref="N3:T3"/>
    <mergeCell ref="AF3:AJ3"/>
    <mergeCell ref="BB3:BI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H10"/>
  <sheetViews>
    <sheetView topLeftCell="D1" zoomScaleNormal="100" workbookViewId="0">
      <selection activeCell="A3" sqref="A3"/>
    </sheetView>
  </sheetViews>
  <sheetFormatPr defaultRowHeight="13.2" x14ac:dyDescent="0.25"/>
  <cols>
    <col min="1" max="1" width="37.44140625" bestFit="1" customWidth="1"/>
    <col min="2" max="2" width="17.109375" customWidth="1"/>
    <col min="3" max="3" width="21.44140625" customWidth="1"/>
    <col min="4" max="4" width="35" customWidth="1"/>
    <col min="5" max="5" width="7.109375" customWidth="1"/>
    <col min="6" max="13" width="8" customWidth="1"/>
    <col min="14" max="14" width="8.33203125" customWidth="1"/>
    <col min="15" max="32" width="5.6640625" customWidth="1"/>
  </cols>
  <sheetData>
    <row r="1" spans="1:34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Y1" s="1500"/>
      <c r="Z1" s="1500"/>
      <c r="AA1" s="1500"/>
      <c r="AB1" s="1500"/>
      <c r="AC1" s="1500"/>
      <c r="AD1" s="1500"/>
      <c r="AE1" s="1500"/>
      <c r="AF1" s="1500"/>
      <c r="AG1" s="1500"/>
    </row>
    <row r="2" spans="1:34" ht="17.399999999999999" x14ac:dyDescent="0.3">
      <c r="A2" s="1440"/>
      <c r="B2" s="1440"/>
      <c r="C2" s="1440"/>
      <c r="D2" s="1440"/>
      <c r="E2" s="1"/>
      <c r="F2" s="1"/>
      <c r="G2" s="1"/>
      <c r="H2" s="1"/>
      <c r="I2" s="1"/>
      <c r="J2" s="1"/>
      <c r="K2" s="1"/>
      <c r="L2" s="1"/>
      <c r="M2" s="1"/>
      <c r="N2" s="1"/>
      <c r="Q2" s="2"/>
    </row>
    <row r="3" spans="1:34" ht="18.600000000000001" x14ac:dyDescent="0.4">
      <c r="A3" s="143" t="s">
        <v>182</v>
      </c>
      <c r="B3" s="1"/>
      <c r="C3" s="1"/>
      <c r="D3" s="1"/>
      <c r="E3" s="1517" t="s">
        <v>254</v>
      </c>
      <c r="F3" s="1518"/>
      <c r="G3" s="1518"/>
      <c r="H3" s="1518"/>
      <c r="I3" s="883"/>
      <c r="J3" s="1517" t="s">
        <v>254</v>
      </c>
      <c r="K3" s="1518"/>
      <c r="L3" s="1518"/>
      <c r="M3" s="1589"/>
      <c r="N3" s="985"/>
      <c r="O3" s="1514" t="s">
        <v>1</v>
      </c>
      <c r="P3" s="1515"/>
      <c r="Q3" s="1516"/>
      <c r="R3" s="1508" t="s">
        <v>251</v>
      </c>
      <c r="S3" s="1509"/>
      <c r="T3" s="1509"/>
      <c r="U3" s="1510"/>
      <c r="V3" s="1511" t="s">
        <v>254</v>
      </c>
      <c r="W3" s="1512"/>
      <c r="X3" s="1512"/>
      <c r="Y3" s="1512"/>
      <c r="Z3" s="520"/>
      <c r="AA3" s="1517" t="s">
        <v>254</v>
      </c>
      <c r="AB3" s="1518"/>
      <c r="AC3" s="1518"/>
      <c r="AD3" s="1519"/>
      <c r="AE3" s="985"/>
    </row>
    <row r="4" spans="1:34" ht="166.2" customHeight="1" x14ac:dyDescent="0.3">
      <c r="A4" s="3" t="s">
        <v>16</v>
      </c>
      <c r="B4" s="3" t="s">
        <v>17</v>
      </c>
      <c r="C4" s="3" t="s">
        <v>18</v>
      </c>
      <c r="D4" s="3" t="s">
        <v>167</v>
      </c>
      <c r="E4" s="362" t="s">
        <v>74</v>
      </c>
      <c r="F4" s="363" t="s">
        <v>78</v>
      </c>
      <c r="G4" s="533" t="s">
        <v>681</v>
      </c>
      <c r="H4" s="363" t="s">
        <v>415</v>
      </c>
      <c r="I4" s="736" t="s">
        <v>349</v>
      </c>
      <c r="J4" s="363" t="s">
        <v>74</v>
      </c>
      <c r="K4" s="363" t="s">
        <v>78</v>
      </c>
      <c r="L4" s="533" t="s">
        <v>681</v>
      </c>
      <c r="M4" s="363" t="s">
        <v>415</v>
      </c>
      <c r="N4" s="1096" t="s">
        <v>349</v>
      </c>
      <c r="O4" s="464" t="s">
        <v>87</v>
      </c>
      <c r="P4" s="464" t="s">
        <v>74</v>
      </c>
      <c r="Q4" s="464" t="s">
        <v>89</v>
      </c>
      <c r="R4" s="366" t="s">
        <v>87</v>
      </c>
      <c r="S4" s="366" t="s">
        <v>74</v>
      </c>
      <c r="T4" s="366" t="s">
        <v>75</v>
      </c>
      <c r="U4" s="366" t="s">
        <v>432</v>
      </c>
      <c r="V4" s="364" t="s">
        <v>74</v>
      </c>
      <c r="W4" s="364" t="s">
        <v>78</v>
      </c>
      <c r="X4" s="364" t="s">
        <v>749</v>
      </c>
      <c r="Y4" s="364" t="s">
        <v>415</v>
      </c>
      <c r="Z4" s="736" t="s">
        <v>349</v>
      </c>
      <c r="AA4" s="364" t="s">
        <v>74</v>
      </c>
      <c r="AB4" s="364" t="s">
        <v>78</v>
      </c>
      <c r="AC4" s="364" t="s">
        <v>749</v>
      </c>
      <c r="AD4" s="945" t="s">
        <v>415</v>
      </c>
      <c r="AE4" s="982" t="s">
        <v>349</v>
      </c>
      <c r="AF4" s="11" t="s">
        <v>20</v>
      </c>
    </row>
    <row r="5" spans="1:34" ht="15.6" x14ac:dyDescent="0.3">
      <c r="A5" s="3"/>
      <c r="B5" s="3"/>
      <c r="C5" s="3"/>
      <c r="D5" s="3"/>
      <c r="E5" s="1097"/>
      <c r="F5" s="1098"/>
      <c r="G5" s="1103"/>
      <c r="H5" s="629"/>
      <c r="I5" s="1099"/>
      <c r="J5" s="1100"/>
      <c r="K5" s="1101"/>
      <c r="L5" s="1104"/>
      <c r="M5" s="1101"/>
      <c r="N5" s="1102"/>
      <c r="O5" s="467"/>
      <c r="P5" s="467"/>
      <c r="Q5" s="467"/>
      <c r="R5" s="109"/>
      <c r="S5" s="109"/>
      <c r="T5" s="109"/>
      <c r="U5" s="109"/>
      <c r="V5" s="125"/>
      <c r="W5" s="129"/>
      <c r="X5" s="129"/>
      <c r="Y5" s="129"/>
      <c r="Z5" s="981"/>
      <c r="AA5" s="984"/>
      <c r="AB5" s="984"/>
      <c r="AC5" s="984"/>
      <c r="AD5" s="984"/>
      <c r="AE5" s="983"/>
      <c r="AF5" s="11"/>
    </row>
    <row r="6" spans="1:34" ht="21" customHeight="1" x14ac:dyDescent="0.35">
      <c r="A6" s="187" t="s">
        <v>247</v>
      </c>
      <c r="B6" s="187">
        <v>320</v>
      </c>
      <c r="C6" s="187" t="s">
        <v>472</v>
      </c>
      <c r="D6" s="187" t="s">
        <v>330</v>
      </c>
      <c r="E6" s="180">
        <v>1</v>
      </c>
      <c r="F6" s="1303">
        <v>1</v>
      </c>
      <c r="G6" s="727">
        <v>1</v>
      </c>
      <c r="H6" s="1304">
        <v>1</v>
      </c>
      <c r="I6" s="1305">
        <f>SUM(E6:H6)</f>
        <v>4</v>
      </c>
      <c r="J6" s="180">
        <v>1</v>
      </c>
      <c r="K6" s="1193">
        <v>1</v>
      </c>
      <c r="L6" s="1193">
        <v>1</v>
      </c>
      <c r="M6" s="1193">
        <v>1</v>
      </c>
      <c r="N6" s="1306">
        <f>SUM(J6:M6)</f>
        <v>4</v>
      </c>
      <c r="O6" s="422"/>
      <c r="P6" s="422"/>
      <c r="Q6" s="422"/>
      <c r="R6" s="1198"/>
      <c r="S6" s="111"/>
      <c r="T6" s="111"/>
      <c r="U6" s="111"/>
      <c r="V6" s="122"/>
      <c r="W6" s="128"/>
      <c r="X6" s="128"/>
      <c r="Y6" s="128"/>
      <c r="Z6" s="1307">
        <f>SUM(V6:Y6)</f>
        <v>0</v>
      </c>
      <c r="AA6" s="122"/>
      <c r="AB6" s="122"/>
      <c r="AC6" s="122"/>
      <c r="AD6" s="122"/>
      <c r="AE6" s="1116">
        <f>SUM(AA6:AD6)</f>
        <v>0</v>
      </c>
      <c r="AF6" s="79">
        <f>SUM(I6,N6,Z6,AE6)</f>
        <v>8</v>
      </c>
      <c r="AG6" s="50" t="s">
        <v>624</v>
      </c>
      <c r="AH6" s="88"/>
    </row>
    <row r="7" spans="1:34" ht="21" customHeight="1" x14ac:dyDescent="0.35">
      <c r="A7" s="51" t="s">
        <v>194</v>
      </c>
      <c r="B7" s="51">
        <v>3016</v>
      </c>
      <c r="C7" s="51" t="s">
        <v>195</v>
      </c>
      <c r="D7" s="332" t="s">
        <v>422</v>
      </c>
      <c r="E7" s="180"/>
      <c r="F7" s="1303"/>
      <c r="G7" s="727"/>
      <c r="H7" s="1304"/>
      <c r="I7" s="1308"/>
      <c r="J7" s="1309"/>
      <c r="K7" s="1310"/>
      <c r="L7" s="1310"/>
      <c r="M7" s="1310"/>
      <c r="N7" s="1311"/>
      <c r="O7" s="422"/>
      <c r="P7" s="422"/>
      <c r="Q7" s="422"/>
      <c r="R7" s="111"/>
      <c r="S7" s="111"/>
      <c r="T7" s="111"/>
      <c r="U7" s="111"/>
      <c r="V7" s="122"/>
      <c r="W7" s="128"/>
      <c r="X7" s="128"/>
      <c r="Y7" s="128"/>
      <c r="Z7" s="1307"/>
      <c r="AA7" s="1312"/>
      <c r="AB7" s="1312"/>
      <c r="AC7" s="1312"/>
      <c r="AD7" s="1312"/>
      <c r="AE7" s="1313"/>
      <c r="AF7" s="79">
        <f>SUM(O7:AD7)</f>
        <v>0</v>
      </c>
    </row>
    <row r="8" spans="1:34" ht="21" customHeight="1" x14ac:dyDescent="0.3">
      <c r="A8" s="44" t="s">
        <v>739</v>
      </c>
      <c r="B8" s="168"/>
      <c r="C8" s="43" t="s">
        <v>748</v>
      </c>
      <c r="D8" s="32" t="s">
        <v>670</v>
      </c>
      <c r="E8" s="180"/>
      <c r="F8" s="1303"/>
      <c r="G8" s="727"/>
      <c r="H8" s="1304"/>
      <c r="I8" s="1308"/>
      <c r="J8" s="1309"/>
      <c r="K8" s="1310"/>
      <c r="L8" s="1310"/>
      <c r="M8" s="1310"/>
      <c r="N8" s="1311"/>
      <c r="O8" s="422"/>
      <c r="P8" s="422"/>
      <c r="Q8" s="422"/>
      <c r="R8" s="111"/>
      <c r="S8" s="111"/>
      <c r="T8" s="111"/>
      <c r="U8" s="111"/>
      <c r="V8" s="122">
        <v>1</v>
      </c>
      <c r="W8" s="128">
        <v>1</v>
      </c>
      <c r="X8" s="128">
        <v>1</v>
      </c>
      <c r="Y8" s="128">
        <v>1</v>
      </c>
      <c r="Z8" s="1307">
        <f>SUM(V8:Y8)</f>
        <v>4</v>
      </c>
      <c r="AA8" s="122">
        <v>1</v>
      </c>
      <c r="AB8" s="122">
        <v>1</v>
      </c>
      <c r="AC8" s="122">
        <v>1</v>
      </c>
      <c r="AD8" s="122">
        <v>1</v>
      </c>
      <c r="AE8" s="1116">
        <f>SUM(AA8:AD8)</f>
        <v>4</v>
      </c>
      <c r="AF8" s="79">
        <f>SUM(I8,N8,Z8,AE8)</f>
        <v>8</v>
      </c>
      <c r="AG8" s="227" t="s">
        <v>624</v>
      </c>
    </row>
    <row r="10" spans="1:34" ht="15" x14ac:dyDescent="0.25">
      <c r="A10" s="47" t="s">
        <v>360</v>
      </c>
    </row>
  </sheetData>
  <sortState xmlns:xlrd2="http://schemas.microsoft.com/office/spreadsheetml/2017/richdata2" ref="A5:AF6">
    <sortCondition descending="1" ref="AF5:AF6"/>
  </sortState>
  <mergeCells count="8">
    <mergeCell ref="Y1:AG1"/>
    <mergeCell ref="AA3:AD3"/>
    <mergeCell ref="A2:D2"/>
    <mergeCell ref="O3:Q3"/>
    <mergeCell ref="V3:Y3"/>
    <mergeCell ref="R3:U3"/>
    <mergeCell ref="E3:H3"/>
    <mergeCell ref="J3:M3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G34"/>
  <sheetViews>
    <sheetView topLeftCell="A9" zoomScale="80" zoomScaleNormal="80" workbookViewId="0">
      <pane xSplit="1" topLeftCell="B1" activePane="topRight" state="frozen"/>
      <selection activeCell="BS17" sqref="BS17"/>
      <selection pane="topRight" activeCell="CF22" sqref="CF22"/>
    </sheetView>
  </sheetViews>
  <sheetFormatPr defaultColWidth="9.109375" defaultRowHeight="15" x14ac:dyDescent="0.35"/>
  <cols>
    <col min="1" max="1" width="35.109375" style="50" bestFit="1" customWidth="1"/>
    <col min="2" max="2" width="10.88671875" style="50" customWidth="1"/>
    <col min="3" max="3" width="23.33203125" style="50" customWidth="1"/>
    <col min="4" max="4" width="31.33203125" style="50" customWidth="1"/>
    <col min="5" max="5" width="3.109375" style="50" customWidth="1"/>
    <col min="6" max="12" width="5.6640625" style="50" customWidth="1"/>
    <col min="13" max="21" width="5.6640625" style="537" customWidth="1"/>
    <col min="22" max="24" width="5.6640625" style="50" customWidth="1"/>
    <col min="25" max="25" width="5.6640625" style="537" customWidth="1"/>
    <col min="26" max="31" width="5.6640625" style="50" customWidth="1"/>
    <col min="32" max="39" width="5.6640625" style="537" customWidth="1"/>
    <col min="40" max="45" width="5.6640625" style="50" customWidth="1"/>
    <col min="46" max="46" width="5.6640625" style="537" customWidth="1"/>
    <col min="47" max="50" width="5.6640625" style="50" customWidth="1"/>
    <col min="51" max="51" width="5.6640625" style="537" customWidth="1"/>
    <col min="52" max="58" width="5.6640625" style="50" customWidth="1"/>
    <col min="59" max="67" width="5.6640625" style="537" customWidth="1"/>
    <col min="68" max="73" width="5.6640625" style="50" customWidth="1"/>
    <col min="74" max="81" width="5.6640625" style="537" customWidth="1"/>
    <col min="82" max="82" width="7.6640625" style="76" customWidth="1"/>
    <col min="83" max="16384" width="9.109375" style="50"/>
  </cols>
  <sheetData>
    <row r="1" spans="1:84" ht="23.4" x14ac:dyDescent="0.45">
      <c r="A1" s="355" t="s">
        <v>640</v>
      </c>
      <c r="B1" s="225"/>
      <c r="C1" s="225"/>
      <c r="D1" s="225"/>
      <c r="E1" s="225"/>
      <c r="F1" s="88"/>
      <c r="G1" s="88"/>
      <c r="H1" s="88"/>
      <c r="I1" s="88"/>
      <c r="J1" s="88"/>
      <c r="K1" s="88"/>
      <c r="L1" s="88"/>
      <c r="M1" s="561"/>
      <c r="N1" s="561"/>
      <c r="O1" s="561"/>
      <c r="P1" s="561"/>
      <c r="Q1" s="561"/>
      <c r="R1" s="561"/>
      <c r="S1" s="561"/>
      <c r="T1" s="561"/>
      <c r="U1" s="561"/>
      <c r="V1" s="88"/>
      <c r="W1" s="88"/>
      <c r="X1" s="225"/>
      <c r="Y1" s="588"/>
      <c r="Z1" s="88"/>
      <c r="AA1" s="88"/>
      <c r="AB1" s="88"/>
      <c r="AC1" s="88"/>
      <c r="AD1" s="88"/>
      <c r="AE1" s="88"/>
      <c r="AF1" s="561"/>
      <c r="AG1" s="561"/>
      <c r="AH1" s="561"/>
      <c r="AI1" s="561"/>
      <c r="AJ1" s="561"/>
      <c r="AK1" s="561"/>
      <c r="AL1" s="561"/>
      <c r="AM1" s="561"/>
      <c r="AN1" s="88"/>
      <c r="AO1" s="88"/>
      <c r="AP1" s="88"/>
      <c r="AQ1" s="88"/>
      <c r="AR1" s="88"/>
      <c r="AS1" s="88"/>
      <c r="AT1" s="561"/>
      <c r="AU1" s="88"/>
      <c r="AV1" s="88"/>
      <c r="AW1" s="88"/>
      <c r="AX1" s="88"/>
      <c r="AY1" s="561"/>
      <c r="AZ1" s="88"/>
      <c r="BA1" s="88"/>
      <c r="BB1" s="88"/>
      <c r="BC1" s="88"/>
      <c r="BD1" s="88"/>
      <c r="BE1" s="88"/>
      <c r="BF1" s="88"/>
      <c r="BG1" s="561"/>
      <c r="BH1" s="561"/>
      <c r="BI1" s="561"/>
      <c r="BJ1" s="561"/>
      <c r="BK1" s="561"/>
      <c r="BL1" s="561"/>
      <c r="BM1" s="561"/>
      <c r="BN1" s="561"/>
      <c r="BO1" s="561"/>
      <c r="BP1" s="88"/>
      <c r="BQ1" s="88"/>
      <c r="BR1" s="88"/>
      <c r="BS1" s="88"/>
      <c r="BT1" s="88"/>
      <c r="BU1" s="88"/>
      <c r="BV1" s="561"/>
      <c r="BW1" s="561"/>
      <c r="BX1" s="561"/>
      <c r="BY1" s="561"/>
      <c r="BZ1" s="561"/>
      <c r="CA1" s="561"/>
      <c r="CB1" s="561"/>
      <c r="CC1" s="561"/>
      <c r="CD1" s="226"/>
      <c r="CE1" s="88"/>
    </row>
    <row r="2" spans="1:84" ht="21.75" customHeight="1" x14ac:dyDescent="0.35">
      <c r="A2" s="358" t="s">
        <v>53</v>
      </c>
      <c r="B2" s="195"/>
      <c r="C2" s="195"/>
      <c r="D2" s="195"/>
      <c r="E2" s="195"/>
      <c r="F2" s="227"/>
      <c r="G2" s="227"/>
      <c r="H2" s="227"/>
      <c r="I2" s="227"/>
      <c r="J2" s="227"/>
      <c r="K2" s="227"/>
      <c r="L2" s="227"/>
      <c r="M2" s="566"/>
      <c r="N2" s="566"/>
      <c r="O2" s="566"/>
      <c r="P2" s="566"/>
      <c r="Q2" s="566"/>
      <c r="R2" s="566"/>
      <c r="S2" s="566"/>
      <c r="T2" s="566"/>
      <c r="U2" s="566"/>
      <c r="V2" s="88"/>
      <c r="W2" s="88"/>
      <c r="X2" s="227"/>
      <c r="Y2" s="566"/>
      <c r="Z2" s="88"/>
      <c r="AA2" s="88"/>
      <c r="AB2" s="88"/>
      <c r="AC2" s="88"/>
      <c r="AD2" s="88"/>
      <c r="AE2" s="88"/>
      <c r="AF2" s="561"/>
      <c r="AG2" s="561"/>
      <c r="AH2" s="561"/>
      <c r="AI2" s="561"/>
      <c r="AJ2" s="561"/>
      <c r="AK2" s="561"/>
      <c r="AL2" s="561"/>
      <c r="AM2" s="561"/>
      <c r="AN2" s="88"/>
      <c r="AO2" s="88"/>
      <c r="AP2" s="88"/>
      <c r="AQ2" s="88"/>
      <c r="AR2" s="88"/>
      <c r="AS2" s="88"/>
      <c r="AT2" s="561"/>
      <c r="AU2" s="88"/>
      <c r="AV2" s="88"/>
      <c r="AW2" s="88"/>
      <c r="AX2" s="88"/>
      <c r="AY2" s="561"/>
      <c r="AZ2" s="88"/>
      <c r="BA2" s="88"/>
      <c r="BB2" s="88"/>
      <c r="BC2" s="88"/>
      <c r="BD2" s="88"/>
      <c r="BE2" s="88"/>
      <c r="BF2" s="88"/>
      <c r="BG2" s="561"/>
      <c r="BH2" s="561"/>
      <c r="BI2" s="561"/>
      <c r="BJ2" s="561"/>
      <c r="BK2" s="561"/>
      <c r="BL2" s="561"/>
      <c r="BM2" s="561"/>
      <c r="BN2" s="561"/>
      <c r="BO2" s="561"/>
      <c r="BP2" s="88"/>
      <c r="BQ2" s="88"/>
      <c r="BR2" s="88"/>
      <c r="BS2" s="88"/>
      <c r="BT2" s="88"/>
      <c r="BU2" s="88"/>
      <c r="BV2" s="561"/>
      <c r="BW2" s="561"/>
      <c r="BX2" s="561"/>
      <c r="BY2" s="561"/>
      <c r="BZ2" s="561"/>
      <c r="CA2" s="561"/>
      <c r="CB2" s="561"/>
      <c r="CC2" s="561"/>
      <c r="CD2" s="226"/>
      <c r="CE2" s="88"/>
    </row>
    <row r="3" spans="1:84" x14ac:dyDescent="0.35">
      <c r="A3" s="228"/>
      <c r="B3" s="228"/>
      <c r="C3" s="228"/>
      <c r="D3" s="228"/>
      <c r="E3" s="228"/>
      <c r="F3" s="1596" t="s">
        <v>298</v>
      </c>
      <c r="G3" s="1597"/>
      <c r="H3" s="1597"/>
      <c r="I3" s="1597"/>
      <c r="J3" s="1597"/>
      <c r="K3" s="1597"/>
      <c r="L3" s="1597"/>
      <c r="M3" s="1598"/>
      <c r="N3" s="1402" t="s">
        <v>296</v>
      </c>
      <c r="O3" s="1421"/>
      <c r="P3" s="1421"/>
      <c r="Q3" s="1421"/>
      <c r="R3" s="1421"/>
      <c r="S3" s="1421"/>
      <c r="T3" s="1421"/>
      <c r="U3" s="1403"/>
      <c r="V3" s="1593" t="s">
        <v>153</v>
      </c>
      <c r="W3" s="1594"/>
      <c r="X3" s="1594"/>
      <c r="Y3" s="1595"/>
      <c r="Z3" s="1599" t="s">
        <v>254</v>
      </c>
      <c r="AA3" s="1600"/>
      <c r="AB3" s="1600"/>
      <c r="AC3" s="1600"/>
      <c r="AD3" s="1600"/>
      <c r="AE3" s="1600"/>
      <c r="AF3" s="1601"/>
      <c r="AG3" s="1599" t="s">
        <v>254</v>
      </c>
      <c r="AH3" s="1600"/>
      <c r="AI3" s="1600"/>
      <c r="AJ3" s="1600"/>
      <c r="AK3" s="1600"/>
      <c r="AL3" s="1600"/>
      <c r="AM3" s="1601"/>
      <c r="AN3" s="1608" t="s">
        <v>251</v>
      </c>
      <c r="AO3" s="1609"/>
      <c r="AP3" s="1609"/>
      <c r="AQ3" s="1609"/>
      <c r="AR3" s="1609"/>
      <c r="AS3" s="1609"/>
      <c r="AT3" s="1610"/>
      <c r="AU3" s="1605" t="s">
        <v>329</v>
      </c>
      <c r="AV3" s="1606"/>
      <c r="AW3" s="1606"/>
      <c r="AX3" s="1606"/>
      <c r="AY3" s="1607"/>
      <c r="AZ3" s="1602" t="s">
        <v>296</v>
      </c>
      <c r="BA3" s="1603"/>
      <c r="BB3" s="1603"/>
      <c r="BC3" s="1603"/>
      <c r="BD3" s="1603"/>
      <c r="BE3" s="1603"/>
      <c r="BF3" s="1603"/>
      <c r="BG3" s="1604"/>
      <c r="BH3" s="1602" t="s">
        <v>296</v>
      </c>
      <c r="BI3" s="1603"/>
      <c r="BJ3" s="1603"/>
      <c r="BK3" s="1603"/>
      <c r="BL3" s="1603"/>
      <c r="BM3" s="1603"/>
      <c r="BN3" s="1604"/>
      <c r="BO3" s="937"/>
      <c r="BP3" s="1590" t="s">
        <v>252</v>
      </c>
      <c r="BQ3" s="1591"/>
      <c r="BR3" s="1591"/>
      <c r="BS3" s="1591"/>
      <c r="BT3" s="1591"/>
      <c r="BU3" s="1591"/>
      <c r="BV3" s="1592"/>
      <c r="BW3" s="1590" t="s">
        <v>252</v>
      </c>
      <c r="BX3" s="1591"/>
      <c r="BY3" s="1591"/>
      <c r="BZ3" s="1591"/>
      <c r="CA3" s="1591"/>
      <c r="CB3" s="1592"/>
      <c r="CC3" s="785"/>
      <c r="CD3" s="229"/>
      <c r="CE3" s="88"/>
    </row>
    <row r="4" spans="1:84" ht="157.5" customHeight="1" x14ac:dyDescent="0.35">
      <c r="A4" s="228" t="s">
        <v>16</v>
      </c>
      <c r="B4" s="228" t="s">
        <v>17</v>
      </c>
      <c r="C4" s="195" t="s">
        <v>156</v>
      </c>
      <c r="D4" s="228" t="s">
        <v>18</v>
      </c>
      <c r="E4" s="228"/>
      <c r="F4" s="480" t="s">
        <v>73</v>
      </c>
      <c r="G4" s="481" t="s">
        <v>343</v>
      </c>
      <c r="H4" s="481" t="s">
        <v>77</v>
      </c>
      <c r="I4" s="481" t="s">
        <v>72</v>
      </c>
      <c r="J4" s="481" t="s">
        <v>344</v>
      </c>
      <c r="K4" s="481" t="s">
        <v>239</v>
      </c>
      <c r="L4" s="481" t="s">
        <v>62</v>
      </c>
      <c r="M4" s="745" t="s">
        <v>349</v>
      </c>
      <c r="N4" s="621" t="s">
        <v>73</v>
      </c>
      <c r="O4" s="622" t="s">
        <v>343</v>
      </c>
      <c r="P4" s="622" t="s">
        <v>77</v>
      </c>
      <c r="Q4" s="622" t="s">
        <v>72</v>
      </c>
      <c r="R4" s="622" t="s">
        <v>344</v>
      </c>
      <c r="S4" s="622" t="s">
        <v>239</v>
      </c>
      <c r="T4" s="622" t="s">
        <v>62</v>
      </c>
      <c r="U4" s="745" t="s">
        <v>349</v>
      </c>
      <c r="V4" s="487" t="s">
        <v>239</v>
      </c>
      <c r="W4" s="487" t="s">
        <v>62</v>
      </c>
      <c r="X4" s="487" t="s">
        <v>72</v>
      </c>
      <c r="Y4" s="736" t="s">
        <v>349</v>
      </c>
      <c r="Z4" s="368" t="s">
        <v>72</v>
      </c>
      <c r="AA4" s="369" t="s">
        <v>343</v>
      </c>
      <c r="AB4" s="369" t="s">
        <v>77</v>
      </c>
      <c r="AC4" s="369" t="s">
        <v>239</v>
      </c>
      <c r="AD4" s="369" t="s">
        <v>73</v>
      </c>
      <c r="AE4" s="1093" t="s">
        <v>62</v>
      </c>
      <c r="AF4" s="735" t="s">
        <v>349</v>
      </c>
      <c r="AG4" s="623" t="s">
        <v>72</v>
      </c>
      <c r="AH4" s="623" t="s">
        <v>343</v>
      </c>
      <c r="AI4" s="369" t="s">
        <v>77</v>
      </c>
      <c r="AJ4" s="623" t="s">
        <v>239</v>
      </c>
      <c r="AK4" s="369" t="s">
        <v>73</v>
      </c>
      <c r="AL4" s="1094" t="s">
        <v>62</v>
      </c>
      <c r="AM4" s="728" t="s">
        <v>349</v>
      </c>
      <c r="AN4" s="370" t="s">
        <v>344</v>
      </c>
      <c r="AO4" s="370" t="s">
        <v>72</v>
      </c>
      <c r="AP4" s="370" t="s">
        <v>73</v>
      </c>
      <c r="AQ4" s="370" t="s">
        <v>343</v>
      </c>
      <c r="AR4" s="370" t="s">
        <v>62</v>
      </c>
      <c r="AS4" s="370" t="s">
        <v>239</v>
      </c>
      <c r="AT4" s="786" t="s">
        <v>349</v>
      </c>
      <c r="AU4" s="485" t="s">
        <v>239</v>
      </c>
      <c r="AV4" s="485" t="s">
        <v>72</v>
      </c>
      <c r="AW4" s="485" t="s">
        <v>77</v>
      </c>
      <c r="AX4" s="485" t="s">
        <v>73</v>
      </c>
      <c r="AY4" s="1145" t="s">
        <v>349</v>
      </c>
      <c r="AZ4" s="483" t="s">
        <v>116</v>
      </c>
      <c r="BA4" s="483" t="s">
        <v>73</v>
      </c>
      <c r="BB4" s="483" t="s">
        <v>77</v>
      </c>
      <c r="BC4" s="483" t="s">
        <v>72</v>
      </c>
      <c r="BD4" s="483" t="s">
        <v>343</v>
      </c>
      <c r="BE4" s="483" t="s">
        <v>344</v>
      </c>
      <c r="BF4" s="483" t="s">
        <v>62</v>
      </c>
      <c r="BG4" s="769" t="s">
        <v>349</v>
      </c>
      <c r="BH4" s="480" t="s">
        <v>116</v>
      </c>
      <c r="BI4" s="481" t="s">
        <v>73</v>
      </c>
      <c r="BJ4" s="481" t="s">
        <v>77</v>
      </c>
      <c r="BK4" s="481" t="s">
        <v>72</v>
      </c>
      <c r="BL4" s="481" t="s">
        <v>343</v>
      </c>
      <c r="BM4" s="481" t="s">
        <v>344</v>
      </c>
      <c r="BN4" s="481" t="s">
        <v>62</v>
      </c>
      <c r="BO4" s="940" t="s">
        <v>349</v>
      </c>
      <c r="BP4" s="371" t="s">
        <v>116</v>
      </c>
      <c r="BQ4" s="371" t="s">
        <v>73</v>
      </c>
      <c r="BR4" s="371" t="s">
        <v>72</v>
      </c>
      <c r="BS4" s="372" t="s">
        <v>343</v>
      </c>
      <c r="BT4" s="372" t="s">
        <v>62</v>
      </c>
      <c r="BU4" s="372" t="s">
        <v>77</v>
      </c>
      <c r="BV4" s="796" t="s">
        <v>349</v>
      </c>
      <c r="BW4" s="368" t="s">
        <v>116</v>
      </c>
      <c r="BX4" s="369" t="s">
        <v>73</v>
      </c>
      <c r="BY4" s="369" t="s">
        <v>72</v>
      </c>
      <c r="BZ4" s="368" t="s">
        <v>343</v>
      </c>
      <c r="CA4" s="794" t="s">
        <v>62</v>
      </c>
      <c r="CB4" s="795" t="s">
        <v>77</v>
      </c>
      <c r="CC4" s="797" t="s">
        <v>349</v>
      </c>
      <c r="CD4" s="230" t="s">
        <v>20</v>
      </c>
      <c r="CE4" s="88"/>
    </row>
    <row r="5" spans="1:84" ht="26.25" customHeight="1" x14ac:dyDescent="0.35">
      <c r="A5" s="228"/>
      <c r="B5" s="228"/>
      <c r="C5" s="88"/>
      <c r="D5" s="228"/>
      <c r="E5" s="228"/>
      <c r="F5" s="482"/>
      <c r="G5" s="482"/>
      <c r="H5" s="482"/>
      <c r="I5" s="482"/>
      <c r="J5" s="482"/>
      <c r="K5" s="482"/>
      <c r="L5" s="482"/>
      <c r="M5" s="658"/>
      <c r="N5" s="587"/>
      <c r="O5" s="587"/>
      <c r="P5" s="587"/>
      <c r="Q5" s="587"/>
      <c r="R5" s="587"/>
      <c r="S5" s="587"/>
      <c r="T5" s="587"/>
      <c r="U5" s="658"/>
      <c r="V5" s="488"/>
      <c r="W5" s="488"/>
      <c r="X5" s="488"/>
      <c r="Y5" s="1033"/>
      <c r="Z5" s="231"/>
      <c r="AA5" s="231"/>
      <c r="AB5" s="231"/>
      <c r="AC5" s="231"/>
      <c r="AD5" s="231"/>
      <c r="AE5" s="231"/>
      <c r="AF5" s="751"/>
      <c r="AG5" s="589"/>
      <c r="AH5" s="589"/>
      <c r="AI5" s="589"/>
      <c r="AJ5" s="589"/>
      <c r="AK5" s="589"/>
      <c r="AL5" s="589"/>
      <c r="AM5" s="751"/>
      <c r="AN5" s="280"/>
      <c r="AO5" s="280"/>
      <c r="AP5" s="280"/>
      <c r="AQ5" s="280"/>
      <c r="AR5" s="280"/>
      <c r="AS5" s="280"/>
      <c r="AT5" s="751"/>
      <c r="AU5" s="486"/>
      <c r="AV5" s="486"/>
      <c r="AW5" s="486"/>
      <c r="AX5" s="486"/>
      <c r="AY5" s="590"/>
      <c r="AZ5" s="484"/>
      <c r="BA5" s="484"/>
      <c r="BB5" s="484"/>
      <c r="BC5" s="484"/>
      <c r="BD5" s="484"/>
      <c r="BE5" s="484"/>
      <c r="BF5" s="484"/>
      <c r="BG5" s="770"/>
      <c r="BH5" s="941"/>
      <c r="BI5" s="942"/>
      <c r="BJ5" s="942"/>
      <c r="BK5" s="942"/>
      <c r="BL5" s="942"/>
      <c r="BM5" s="942"/>
      <c r="BN5" s="942"/>
      <c r="BO5" s="943"/>
      <c r="BP5" s="231"/>
      <c r="BQ5" s="231"/>
      <c r="BR5" s="231"/>
      <c r="BS5" s="232"/>
      <c r="BT5" s="232"/>
      <c r="BU5" s="232"/>
      <c r="BV5" s="792"/>
      <c r="BW5" s="591"/>
      <c r="BX5" s="591"/>
      <c r="BY5" s="591"/>
      <c r="BZ5" s="591"/>
      <c r="CA5" s="591"/>
      <c r="CB5" s="591"/>
      <c r="CC5" s="793"/>
      <c r="CD5" s="233"/>
      <c r="CE5" s="851" t="s">
        <v>499</v>
      </c>
    </row>
    <row r="6" spans="1:84" ht="21" customHeight="1" x14ac:dyDescent="0.35">
      <c r="A6" s="44"/>
      <c r="B6" s="44"/>
      <c r="C6" s="44"/>
      <c r="D6" s="44"/>
      <c r="E6" s="44"/>
      <c r="F6" s="419"/>
      <c r="G6" s="419"/>
      <c r="H6" s="419"/>
      <c r="I6" s="419"/>
      <c r="J6" s="419"/>
      <c r="K6" s="419"/>
      <c r="L6" s="419"/>
      <c r="M6" s="949"/>
      <c r="N6" s="419"/>
      <c r="O6" s="419"/>
      <c r="P6" s="419"/>
      <c r="Q6" s="419"/>
      <c r="R6" s="419"/>
      <c r="S6" s="419"/>
      <c r="T6" s="419"/>
      <c r="U6" s="949"/>
      <c r="V6" s="422"/>
      <c r="W6" s="422"/>
      <c r="X6" s="422"/>
      <c r="Y6" s="1243"/>
      <c r="Z6" s="122"/>
      <c r="AA6" s="122"/>
      <c r="AB6" s="122"/>
      <c r="AC6" s="122"/>
      <c r="AD6" s="122"/>
      <c r="AE6" s="122"/>
      <c r="AF6" s="734"/>
      <c r="AG6" s="1181"/>
      <c r="AH6" s="1181"/>
      <c r="AI6" s="1181"/>
      <c r="AJ6" s="1181"/>
      <c r="AK6" s="1181"/>
      <c r="AL6" s="1181"/>
      <c r="AM6" s="734"/>
      <c r="AN6" s="111"/>
      <c r="AO6" s="111"/>
      <c r="AP6" s="111"/>
      <c r="AQ6" s="111"/>
      <c r="AR6" s="111"/>
      <c r="AS6" s="111"/>
      <c r="AT6" s="734"/>
      <c r="AU6" s="427"/>
      <c r="AV6" s="427"/>
      <c r="AW6" s="427"/>
      <c r="AX6" s="427"/>
      <c r="AY6" s="564"/>
      <c r="AZ6" s="419"/>
      <c r="BA6" s="419"/>
      <c r="BB6" s="419"/>
      <c r="BC6" s="419"/>
      <c r="BD6" s="419"/>
      <c r="BE6" s="419"/>
      <c r="BF6" s="419"/>
      <c r="BG6" s="778"/>
      <c r="BH6" s="414"/>
      <c r="BI6" s="1183"/>
      <c r="BJ6" s="1183"/>
      <c r="BK6" s="1183"/>
      <c r="BL6" s="1183"/>
      <c r="BM6" s="1183"/>
      <c r="BN6" s="1183"/>
      <c r="BO6" s="1314"/>
      <c r="BP6" s="122"/>
      <c r="BQ6" s="122"/>
      <c r="BR6" s="122"/>
      <c r="BS6" s="128"/>
      <c r="BT6" s="128"/>
      <c r="BU6" s="128"/>
      <c r="BV6" s="1315"/>
      <c r="BW6" s="1316"/>
      <c r="BX6" s="1316"/>
      <c r="BY6" s="1316"/>
      <c r="BZ6" s="1316"/>
      <c r="CA6" s="1316"/>
      <c r="CB6" s="1316"/>
      <c r="CC6" s="1163"/>
      <c r="CD6" s="1317">
        <f t="shared" ref="CD6:CD19" si="0">SUM(M6,U6,BG6,AT6,BO6,BV6,Y6,AF6,AM6,BV6,CC6)</f>
        <v>0</v>
      </c>
      <c r="CE6" s="851"/>
    </row>
    <row r="7" spans="1:84" ht="21" customHeight="1" x14ac:dyDescent="0.35">
      <c r="A7" s="44" t="s">
        <v>382</v>
      </c>
      <c r="B7" s="44">
        <v>4098</v>
      </c>
      <c r="C7" s="44" t="s">
        <v>159</v>
      </c>
      <c r="D7" s="44" t="s">
        <v>383</v>
      </c>
      <c r="E7" s="44"/>
      <c r="F7" s="419"/>
      <c r="G7" s="419"/>
      <c r="H7" s="419"/>
      <c r="I7" s="419"/>
      <c r="J7" s="419"/>
      <c r="K7" s="419"/>
      <c r="L7" s="419"/>
      <c r="M7" s="949">
        <f>SUM(F7:L7)</f>
        <v>0</v>
      </c>
      <c r="N7" s="419"/>
      <c r="O7" s="419"/>
      <c r="P7" s="419"/>
      <c r="Q7" s="419"/>
      <c r="R7" s="419"/>
      <c r="S7" s="419"/>
      <c r="T7" s="419"/>
      <c r="U7" s="949">
        <f>SUM(N7:T7)</f>
        <v>0</v>
      </c>
      <c r="V7" s="422"/>
      <c r="W7" s="422"/>
      <c r="X7" s="422"/>
      <c r="Y7" s="1243"/>
      <c r="Z7" s="122"/>
      <c r="AA7" s="122"/>
      <c r="AB7" s="122"/>
      <c r="AC7" s="122"/>
      <c r="AD7" s="122"/>
      <c r="AE7" s="122"/>
      <c r="AF7" s="734">
        <f>SUM(Z7:AD7)</f>
        <v>0</v>
      </c>
      <c r="AG7" s="1181"/>
      <c r="AH7" s="1181"/>
      <c r="AI7" s="1181"/>
      <c r="AJ7" s="1181"/>
      <c r="AK7" s="1181"/>
      <c r="AL7" s="1181"/>
      <c r="AM7" s="734">
        <f>SUM(AG7:AK7)</f>
        <v>0</v>
      </c>
      <c r="AN7" s="111"/>
      <c r="AO7" s="111"/>
      <c r="AP7" s="111"/>
      <c r="AQ7" s="111"/>
      <c r="AR7" s="111"/>
      <c r="AS7" s="111"/>
      <c r="AT7" s="734"/>
      <c r="AU7" s="427"/>
      <c r="AV7" s="427"/>
      <c r="AW7" s="427"/>
      <c r="AX7" s="427"/>
      <c r="AY7" s="564"/>
      <c r="AZ7" s="419" t="s">
        <v>0</v>
      </c>
      <c r="BA7" s="419"/>
      <c r="BB7" s="419"/>
      <c r="BC7" s="419"/>
      <c r="BD7" s="419"/>
      <c r="BE7" s="419"/>
      <c r="BF7" s="419"/>
      <c r="BG7" s="778">
        <f>SUM(AZ7:BF7)</f>
        <v>0</v>
      </c>
      <c r="BH7" s="415" t="s">
        <v>0</v>
      </c>
      <c r="BI7" s="508"/>
      <c r="BJ7" s="508"/>
      <c r="BK7" s="508"/>
      <c r="BL7" s="508"/>
      <c r="BM7" s="508"/>
      <c r="BN7" s="508"/>
      <c r="BO7" s="1318">
        <v>0</v>
      </c>
      <c r="BP7" s="122"/>
      <c r="BQ7" s="122"/>
      <c r="BR7" s="122"/>
      <c r="BS7" s="128"/>
      <c r="BT7" s="128"/>
      <c r="BU7" s="128"/>
      <c r="BV7" s="1315"/>
      <c r="BW7" s="1316"/>
      <c r="BX7" s="1316"/>
      <c r="BY7" s="1316"/>
      <c r="BZ7" s="1316"/>
      <c r="CA7" s="1316"/>
      <c r="CB7" s="1316"/>
      <c r="CC7" s="1319"/>
      <c r="CD7" s="1317">
        <f t="shared" si="0"/>
        <v>0</v>
      </c>
      <c r="CE7" s="1049"/>
    </row>
    <row r="8" spans="1:84" ht="21" customHeight="1" x14ac:dyDescent="0.35">
      <c r="A8" s="44" t="s">
        <v>30</v>
      </c>
      <c r="B8" s="44">
        <v>2614</v>
      </c>
      <c r="C8" s="44" t="s">
        <v>175</v>
      </c>
      <c r="D8" s="44" t="s">
        <v>22</v>
      </c>
      <c r="E8" s="44"/>
      <c r="F8" s="419"/>
      <c r="G8" s="419"/>
      <c r="H8" s="419"/>
      <c r="I8" s="419"/>
      <c r="J8" s="419"/>
      <c r="K8" s="419"/>
      <c r="L8" s="419"/>
      <c r="M8" s="949"/>
      <c r="N8" s="419"/>
      <c r="O8" s="419"/>
      <c r="P8" s="419"/>
      <c r="Q8" s="419"/>
      <c r="R8" s="419"/>
      <c r="S8" s="419"/>
      <c r="T8" s="419"/>
      <c r="U8" s="949"/>
      <c r="V8" s="422"/>
      <c r="W8" s="422"/>
      <c r="X8" s="422"/>
      <c r="Y8" s="1243"/>
      <c r="Z8" s="122"/>
      <c r="AA8" s="122"/>
      <c r="AB8" s="122"/>
      <c r="AC8" s="122"/>
      <c r="AD8" s="122"/>
      <c r="AE8" s="122"/>
      <c r="AF8" s="734"/>
      <c r="AG8" s="1181"/>
      <c r="AH8" s="1181"/>
      <c r="AI8" s="1181"/>
      <c r="AJ8" s="1181"/>
      <c r="AK8" s="1181"/>
      <c r="AL8" s="1181"/>
      <c r="AM8" s="734"/>
      <c r="AN8" s="111"/>
      <c r="AO8" s="111"/>
      <c r="AP8" s="111"/>
      <c r="AQ8" s="111"/>
      <c r="AR8" s="111"/>
      <c r="AS8" s="111"/>
      <c r="AT8" s="734"/>
      <c r="AU8" s="427"/>
      <c r="AV8" s="427"/>
      <c r="AW8" s="427"/>
      <c r="AX8" s="427"/>
      <c r="AY8" s="564"/>
      <c r="AZ8" s="419"/>
      <c r="BA8" s="419"/>
      <c r="BB8" s="419"/>
      <c r="BC8" s="419"/>
      <c r="BD8" s="419"/>
      <c r="BE8" s="419"/>
      <c r="BF8" s="419"/>
      <c r="BG8" s="778"/>
      <c r="BH8" s="415"/>
      <c r="BI8" s="508"/>
      <c r="BJ8" s="508"/>
      <c r="BK8" s="508"/>
      <c r="BL8" s="508"/>
      <c r="BM8" s="508"/>
      <c r="BN8" s="508"/>
      <c r="BO8" s="1318"/>
      <c r="BP8" s="122"/>
      <c r="BQ8" s="122"/>
      <c r="BR8" s="122"/>
      <c r="BS8" s="128"/>
      <c r="BT8" s="128"/>
      <c r="BU8" s="128"/>
      <c r="BV8" s="1315"/>
      <c r="BW8" s="1316"/>
      <c r="BX8" s="1316"/>
      <c r="BY8" s="1316"/>
      <c r="BZ8" s="1316"/>
      <c r="CA8" s="1316"/>
      <c r="CB8" s="1316"/>
      <c r="CC8" s="1319"/>
      <c r="CD8" s="1317">
        <f t="shared" si="0"/>
        <v>0</v>
      </c>
      <c r="CE8" s="1049"/>
    </row>
    <row r="9" spans="1:84" ht="21" customHeight="1" x14ac:dyDescent="0.35">
      <c r="A9" s="44" t="s">
        <v>713</v>
      </c>
      <c r="B9" s="44">
        <v>2999</v>
      </c>
      <c r="C9" s="44" t="s">
        <v>561</v>
      </c>
      <c r="D9" s="44" t="s">
        <v>562</v>
      </c>
      <c r="E9" s="44"/>
      <c r="F9" s="419"/>
      <c r="G9" s="419"/>
      <c r="H9" s="419"/>
      <c r="I9" s="419"/>
      <c r="J9" s="419"/>
      <c r="K9" s="419"/>
      <c r="L9" s="419"/>
      <c r="M9" s="949"/>
      <c r="N9" s="419"/>
      <c r="O9" s="419"/>
      <c r="P9" s="419"/>
      <c r="Q9" s="419"/>
      <c r="R9" s="419"/>
      <c r="S9" s="419"/>
      <c r="T9" s="419"/>
      <c r="U9" s="949"/>
      <c r="V9" s="422">
        <v>2</v>
      </c>
      <c r="W9" s="422"/>
      <c r="X9" s="422">
        <v>6</v>
      </c>
      <c r="Y9" s="1243">
        <f>SUM(V9:X9)</f>
        <v>8</v>
      </c>
      <c r="Z9" s="122">
        <v>5</v>
      </c>
      <c r="AA9" s="122">
        <v>4</v>
      </c>
      <c r="AB9" s="122">
        <v>4</v>
      </c>
      <c r="AC9" s="122">
        <v>4</v>
      </c>
      <c r="AD9" s="122">
        <v>5</v>
      </c>
      <c r="AE9" s="122">
        <v>3</v>
      </c>
      <c r="AF9" s="734">
        <f>SUM(Z9:AE9)</f>
        <v>25</v>
      </c>
      <c r="AG9" s="727">
        <v>5</v>
      </c>
      <c r="AH9" s="122">
        <v>4</v>
      </c>
      <c r="AI9" s="122">
        <v>4</v>
      </c>
      <c r="AJ9" s="727">
        <v>4</v>
      </c>
      <c r="AK9" s="727">
        <v>5</v>
      </c>
      <c r="AL9" s="727">
        <v>3</v>
      </c>
      <c r="AM9" s="734">
        <f>SUM(AG9:AL9)</f>
        <v>25</v>
      </c>
      <c r="AN9" s="111"/>
      <c r="AO9" s="111"/>
      <c r="AP9" s="111"/>
      <c r="AQ9" s="111"/>
      <c r="AR9" s="111"/>
      <c r="AS9" s="111"/>
      <c r="AT9" s="734">
        <f>SUM(AN9:AS9)</f>
        <v>0</v>
      </c>
      <c r="AU9" s="427"/>
      <c r="AV9" s="427"/>
      <c r="AW9" s="427"/>
      <c r="AX9" s="427"/>
      <c r="AY9" s="564"/>
      <c r="AZ9" s="419"/>
      <c r="BA9" s="419"/>
      <c r="BB9" s="419"/>
      <c r="BC9" s="419"/>
      <c r="BD9" s="419"/>
      <c r="BE9" s="419"/>
      <c r="BF9" s="419"/>
      <c r="BG9" s="778"/>
      <c r="BH9" s="415"/>
      <c r="BI9" s="508"/>
      <c r="BJ9" s="508"/>
      <c r="BK9" s="508"/>
      <c r="BL9" s="508"/>
      <c r="BM9" s="508"/>
      <c r="BN9" s="508"/>
      <c r="BO9" s="1318"/>
      <c r="BP9" s="122"/>
      <c r="BQ9" s="122">
        <v>7</v>
      </c>
      <c r="BR9" s="727">
        <v>5</v>
      </c>
      <c r="BS9" s="128">
        <v>3</v>
      </c>
      <c r="BT9" s="128">
        <v>6</v>
      </c>
      <c r="BU9" s="128">
        <v>6</v>
      </c>
      <c r="BV9" s="1315">
        <f>SUM(BP9:BU9)</f>
        <v>27</v>
      </c>
      <c r="BW9" s="727"/>
      <c r="BX9" s="727">
        <v>7</v>
      </c>
      <c r="BY9" s="727">
        <v>5</v>
      </c>
      <c r="BZ9" s="1320">
        <v>3</v>
      </c>
      <c r="CA9" s="1320">
        <v>6</v>
      </c>
      <c r="CB9" s="1320">
        <v>6</v>
      </c>
      <c r="CC9" s="1319">
        <f>SUM(BW9:CB9)</f>
        <v>27</v>
      </c>
      <c r="CD9" s="1317">
        <f t="shared" si="0"/>
        <v>139</v>
      </c>
      <c r="CE9" s="1371">
        <v>3</v>
      </c>
    </row>
    <row r="10" spans="1:84" ht="21" customHeight="1" x14ac:dyDescent="0.35">
      <c r="A10" s="44" t="s">
        <v>293</v>
      </c>
      <c r="B10" s="44">
        <v>4007</v>
      </c>
      <c r="C10" s="44" t="s">
        <v>175</v>
      </c>
      <c r="D10" s="44" t="s">
        <v>22</v>
      </c>
      <c r="E10" s="44"/>
      <c r="F10" s="419"/>
      <c r="G10" s="419"/>
      <c r="H10" s="419"/>
      <c r="I10" s="419"/>
      <c r="J10" s="419"/>
      <c r="K10" s="419"/>
      <c r="L10" s="419"/>
      <c r="M10" s="949">
        <f>SUM(F10:L10)</f>
        <v>0</v>
      </c>
      <c r="N10" s="419"/>
      <c r="O10" s="419"/>
      <c r="P10" s="419"/>
      <c r="Q10" s="419"/>
      <c r="R10" s="419"/>
      <c r="S10" s="419"/>
      <c r="T10" s="419"/>
      <c r="U10" s="949"/>
      <c r="V10" s="422">
        <v>6</v>
      </c>
      <c r="W10" s="422">
        <v>4</v>
      </c>
      <c r="X10" s="422">
        <v>4</v>
      </c>
      <c r="Y10" s="1243">
        <f>SUM(V10:X10)</f>
        <v>14</v>
      </c>
      <c r="Z10" s="122"/>
      <c r="AA10" s="122"/>
      <c r="AB10" s="122"/>
      <c r="AC10" s="122"/>
      <c r="AD10" s="122"/>
      <c r="AE10" s="122"/>
      <c r="AF10" s="734">
        <f>SUM(Z10:AD10)</f>
        <v>0</v>
      </c>
      <c r="AG10" s="180"/>
      <c r="AH10" s="122"/>
      <c r="AI10" s="122"/>
      <c r="AJ10" s="180"/>
      <c r="AK10" s="180"/>
      <c r="AL10" s="180"/>
      <c r="AM10" s="734">
        <f>SUM(AG10:AK10)</f>
        <v>0</v>
      </c>
      <c r="AN10" s="111"/>
      <c r="AO10" s="111"/>
      <c r="AP10" s="111"/>
      <c r="AQ10" s="111"/>
      <c r="AR10" s="111"/>
      <c r="AS10" s="111"/>
      <c r="AT10" s="734">
        <f>SUM(AN10:AS10)</f>
        <v>0</v>
      </c>
      <c r="AU10" s="427"/>
      <c r="AV10" s="427"/>
      <c r="AW10" s="427"/>
      <c r="AX10" s="427"/>
      <c r="AY10" s="564"/>
      <c r="AZ10" s="419"/>
      <c r="BA10" s="419"/>
      <c r="BB10" s="419"/>
      <c r="BC10" s="419"/>
      <c r="BD10" s="419"/>
      <c r="BE10" s="419"/>
      <c r="BF10" s="419"/>
      <c r="BG10" s="778"/>
      <c r="BH10" s="415"/>
      <c r="BI10" s="508"/>
      <c r="BJ10" s="508"/>
      <c r="BK10" s="508"/>
      <c r="BL10" s="508"/>
      <c r="BM10" s="508"/>
      <c r="BN10" s="508"/>
      <c r="BO10" s="1318"/>
      <c r="BP10" s="122"/>
      <c r="BQ10" s="122"/>
      <c r="BR10" s="180"/>
      <c r="BS10" s="128"/>
      <c r="BT10" s="128"/>
      <c r="BU10" s="128"/>
      <c r="BV10" s="1315">
        <f>SUM(BP10:BU10)</f>
        <v>0</v>
      </c>
      <c r="BW10" s="180"/>
      <c r="BX10" s="180"/>
      <c r="BY10" s="180"/>
      <c r="BZ10" s="1304"/>
      <c r="CA10" s="1304"/>
      <c r="CB10" s="1304"/>
      <c r="CC10" s="1319">
        <f>SUM(BW10:CB10)</f>
        <v>0</v>
      </c>
      <c r="CD10" s="1317">
        <f t="shared" si="0"/>
        <v>14</v>
      </c>
      <c r="CE10" s="1049"/>
    </row>
    <row r="11" spans="1:84" ht="21" customHeight="1" x14ac:dyDescent="0.35">
      <c r="A11" s="44" t="s">
        <v>170</v>
      </c>
      <c r="B11" s="44">
        <v>2630</v>
      </c>
      <c r="C11" s="44" t="s">
        <v>28</v>
      </c>
      <c r="D11" s="44" t="s">
        <v>28</v>
      </c>
      <c r="E11" s="44"/>
      <c r="F11" s="419"/>
      <c r="G11" s="419"/>
      <c r="H11" s="419"/>
      <c r="I11" s="419"/>
      <c r="J11" s="419"/>
      <c r="K11" s="419"/>
      <c r="L11" s="419"/>
      <c r="M11" s="949"/>
      <c r="N11" s="419"/>
      <c r="O11" s="419"/>
      <c r="P11" s="419"/>
      <c r="Q11" s="419"/>
      <c r="R11" s="419"/>
      <c r="S11" s="419"/>
      <c r="T11" s="419"/>
      <c r="U11" s="949"/>
      <c r="V11" s="1227"/>
      <c r="W11" s="422"/>
      <c r="X11" s="1227"/>
      <c r="Y11" s="1321"/>
      <c r="Z11" s="122"/>
      <c r="AA11" s="122"/>
      <c r="AB11" s="122"/>
      <c r="AC11" s="122"/>
      <c r="AD11" s="122"/>
      <c r="AE11" s="122"/>
      <c r="AF11" s="734"/>
      <c r="AG11" s="180"/>
      <c r="AH11" s="122"/>
      <c r="AI11" s="122"/>
      <c r="AJ11" s="180"/>
      <c r="AK11" s="180"/>
      <c r="AL11" s="180"/>
      <c r="AM11" s="734"/>
      <c r="AN11" s="111"/>
      <c r="AO11" s="111"/>
      <c r="AP11" s="111"/>
      <c r="AQ11" s="111"/>
      <c r="AR11" s="111"/>
      <c r="AS11" s="111"/>
      <c r="AT11" s="734"/>
      <c r="AU11" s="427"/>
      <c r="AV11" s="427"/>
      <c r="AW11" s="427"/>
      <c r="AX11" s="427"/>
      <c r="AY11" s="564"/>
      <c r="AZ11" s="419"/>
      <c r="BA11" s="419"/>
      <c r="BB11" s="419"/>
      <c r="BC11" s="419"/>
      <c r="BD11" s="419"/>
      <c r="BE11" s="419"/>
      <c r="BF11" s="419"/>
      <c r="BG11" s="778"/>
      <c r="BH11" s="415"/>
      <c r="BI11" s="508"/>
      <c r="BJ11" s="508"/>
      <c r="BK11" s="508"/>
      <c r="BL11" s="508"/>
      <c r="BM11" s="508"/>
      <c r="BN11" s="508"/>
      <c r="BO11" s="1318"/>
      <c r="BP11" s="122"/>
      <c r="BQ11" s="122"/>
      <c r="BR11" s="180"/>
      <c r="BS11" s="128"/>
      <c r="BT11" s="128"/>
      <c r="BU11" s="128"/>
      <c r="BV11" s="1315"/>
      <c r="BW11" s="180"/>
      <c r="BX11" s="180"/>
      <c r="BY11" s="180"/>
      <c r="BZ11" s="1304"/>
      <c r="CA11" s="1304"/>
      <c r="CB11" s="1304"/>
      <c r="CC11" s="1319"/>
      <c r="CD11" s="1317">
        <f t="shared" si="0"/>
        <v>0</v>
      </c>
      <c r="CE11" s="1049"/>
    </row>
    <row r="12" spans="1:84" ht="21" customHeight="1" x14ac:dyDescent="0.35">
      <c r="A12" s="44" t="s">
        <v>92</v>
      </c>
      <c r="B12" s="44">
        <v>2456</v>
      </c>
      <c r="C12" s="44" t="s">
        <v>154</v>
      </c>
      <c r="D12" s="44" t="s">
        <v>93</v>
      </c>
      <c r="E12" s="44"/>
      <c r="F12" s="419"/>
      <c r="G12" s="419"/>
      <c r="H12" s="419"/>
      <c r="I12" s="419"/>
      <c r="J12" s="419"/>
      <c r="K12" s="419"/>
      <c r="L12" s="419"/>
      <c r="M12" s="949">
        <f>SUM(F12:L12)</f>
        <v>0</v>
      </c>
      <c r="N12" s="419"/>
      <c r="O12" s="419"/>
      <c r="P12" s="419"/>
      <c r="Q12" s="419"/>
      <c r="R12" s="419"/>
      <c r="S12" s="419"/>
      <c r="T12" s="419"/>
      <c r="U12" s="949"/>
      <c r="V12" s="422"/>
      <c r="W12" s="422"/>
      <c r="X12" s="422"/>
      <c r="Y12" s="1243">
        <f>SUM(V12:X12)</f>
        <v>0</v>
      </c>
      <c r="Z12" s="122"/>
      <c r="AA12" s="122"/>
      <c r="AB12" s="122"/>
      <c r="AC12" s="122"/>
      <c r="AD12" s="122"/>
      <c r="AE12" s="122"/>
      <c r="AF12" s="734">
        <f>SUM(Z12:AD12)</f>
        <v>0</v>
      </c>
      <c r="AG12" s="180"/>
      <c r="AH12" s="122"/>
      <c r="AI12" s="122"/>
      <c r="AJ12" s="180"/>
      <c r="AK12" s="180"/>
      <c r="AL12" s="180"/>
      <c r="AM12" s="734">
        <f>SUM(AG12:AK12)</f>
        <v>0</v>
      </c>
      <c r="AN12" s="111"/>
      <c r="AO12" s="111"/>
      <c r="AP12" s="111"/>
      <c r="AQ12" s="111"/>
      <c r="AR12" s="111"/>
      <c r="AS12" s="111"/>
      <c r="AT12" s="734">
        <f>SUM(AN12:AS12)</f>
        <v>0</v>
      </c>
      <c r="AU12" s="427"/>
      <c r="AV12" s="427"/>
      <c r="AW12" s="427"/>
      <c r="AX12" s="427"/>
      <c r="AY12" s="564"/>
      <c r="AZ12" s="419"/>
      <c r="BA12" s="419"/>
      <c r="BB12" s="419"/>
      <c r="BC12" s="419"/>
      <c r="BD12" s="419"/>
      <c r="BE12" s="419"/>
      <c r="BF12" s="419"/>
      <c r="BG12" s="778">
        <f>SUM(AZ12:BF12)</f>
        <v>0</v>
      </c>
      <c r="BH12" s="415"/>
      <c r="BI12" s="508"/>
      <c r="BJ12" s="508"/>
      <c r="BK12" s="508"/>
      <c r="BL12" s="508"/>
      <c r="BM12" s="508"/>
      <c r="BN12" s="508"/>
      <c r="BO12" s="1318">
        <f>SUM(BH12:BN12)</f>
        <v>0</v>
      </c>
      <c r="BP12" s="122"/>
      <c r="BQ12" s="122"/>
      <c r="BR12" s="180"/>
      <c r="BS12" s="128"/>
      <c r="BT12" s="128"/>
      <c r="BU12" s="128"/>
      <c r="BV12" s="1315">
        <f>SUM(BP12:BU12)</f>
        <v>0</v>
      </c>
      <c r="BW12" s="180"/>
      <c r="BX12" s="180"/>
      <c r="BY12" s="180"/>
      <c r="BZ12" s="1304"/>
      <c r="CA12" s="1304"/>
      <c r="CB12" s="1304"/>
      <c r="CC12" s="1319">
        <f>SUM(BW12:CB12)</f>
        <v>0</v>
      </c>
      <c r="CD12" s="1317">
        <f t="shared" si="0"/>
        <v>0</v>
      </c>
      <c r="CE12" s="1371"/>
    </row>
    <row r="13" spans="1:84" ht="21" customHeight="1" x14ac:dyDescent="0.35">
      <c r="A13" s="71" t="s">
        <v>453</v>
      </c>
      <c r="B13" s="102">
        <v>4101</v>
      </c>
      <c r="C13" s="71" t="s">
        <v>475</v>
      </c>
      <c r="D13" s="71" t="s">
        <v>454</v>
      </c>
      <c r="E13" s="44"/>
      <c r="F13" s="419">
        <v>5</v>
      </c>
      <c r="G13" s="419">
        <v>5</v>
      </c>
      <c r="H13" s="419">
        <v>7</v>
      </c>
      <c r="I13" s="419">
        <v>5</v>
      </c>
      <c r="J13" s="419">
        <v>4</v>
      </c>
      <c r="K13" s="419">
        <v>5</v>
      </c>
      <c r="L13" s="419">
        <v>5</v>
      </c>
      <c r="M13" s="949">
        <f>SUM(F13:L13)</f>
        <v>36</v>
      </c>
      <c r="N13" s="419">
        <v>5</v>
      </c>
      <c r="O13" s="419">
        <v>5</v>
      </c>
      <c r="P13" s="419">
        <v>7</v>
      </c>
      <c r="Q13" s="419">
        <v>5</v>
      </c>
      <c r="R13" s="419">
        <v>4</v>
      </c>
      <c r="S13" s="419">
        <v>5</v>
      </c>
      <c r="T13" s="419">
        <v>5</v>
      </c>
      <c r="U13" s="949">
        <f>SUM(N13:T13)</f>
        <v>36</v>
      </c>
      <c r="V13" s="422">
        <v>7</v>
      </c>
      <c r="W13" s="1227"/>
      <c r="X13" s="422">
        <v>9</v>
      </c>
      <c r="Y13" s="1243">
        <f>SUM(V13:X13)</f>
        <v>16</v>
      </c>
      <c r="Z13" s="122"/>
      <c r="AA13" s="122"/>
      <c r="AB13" s="122"/>
      <c r="AC13" s="122"/>
      <c r="AD13" s="122"/>
      <c r="AE13" s="122"/>
      <c r="AF13" s="734">
        <f>SUM(Z13:AD13)</f>
        <v>0</v>
      </c>
      <c r="AG13" s="180"/>
      <c r="AH13" s="122"/>
      <c r="AI13" s="122"/>
      <c r="AJ13" s="180"/>
      <c r="AK13" s="180"/>
      <c r="AL13" s="180"/>
      <c r="AM13" s="734">
        <f>SUM(AG13:AK13)</f>
        <v>0</v>
      </c>
      <c r="AN13" s="111"/>
      <c r="AO13" s="111"/>
      <c r="AP13" s="111"/>
      <c r="AQ13" s="111"/>
      <c r="AR13" s="111"/>
      <c r="AS13" s="111"/>
      <c r="AT13" s="734">
        <f>SUM(AN13:AS13)</f>
        <v>0</v>
      </c>
      <c r="AU13" s="427"/>
      <c r="AV13" s="427"/>
      <c r="AW13" s="427"/>
      <c r="AX13" s="427"/>
      <c r="AY13" s="564"/>
      <c r="AZ13" s="419"/>
      <c r="BA13" s="419"/>
      <c r="BB13" s="419"/>
      <c r="BC13" s="419"/>
      <c r="BD13" s="419"/>
      <c r="BE13" s="419"/>
      <c r="BF13" s="419"/>
      <c r="BG13" s="778"/>
      <c r="BH13" s="415"/>
      <c r="BI13" s="508"/>
      <c r="BJ13" s="508"/>
      <c r="BK13" s="508"/>
      <c r="BL13" s="508"/>
      <c r="BM13" s="508"/>
      <c r="BN13" s="508"/>
      <c r="BO13" s="1318"/>
      <c r="BP13" s="122">
        <v>7</v>
      </c>
      <c r="BQ13" s="122">
        <v>5</v>
      </c>
      <c r="BR13" s="180"/>
      <c r="BS13" s="128">
        <v>7</v>
      </c>
      <c r="BT13" s="128"/>
      <c r="BU13" s="128">
        <v>7</v>
      </c>
      <c r="BV13" s="1315">
        <f>SUM(BP13:BU13)</f>
        <v>26</v>
      </c>
      <c r="BW13" s="180">
        <v>7</v>
      </c>
      <c r="BX13" s="180">
        <v>5</v>
      </c>
      <c r="BY13" s="180"/>
      <c r="BZ13" s="1304">
        <v>7</v>
      </c>
      <c r="CA13" s="1304"/>
      <c r="CB13" s="1304">
        <v>7</v>
      </c>
      <c r="CC13" s="1319">
        <f>SUM(BW13:CB13)</f>
        <v>26</v>
      </c>
      <c r="CD13" s="1317">
        <f t="shared" si="0"/>
        <v>166</v>
      </c>
      <c r="CE13" s="1049">
        <v>2</v>
      </c>
    </row>
    <row r="14" spans="1:84" ht="21" customHeight="1" x14ac:dyDescent="0.35">
      <c r="A14" s="44" t="s">
        <v>563</v>
      </c>
      <c r="B14" s="44">
        <v>2856</v>
      </c>
      <c r="C14" s="44" t="s">
        <v>561</v>
      </c>
      <c r="D14" s="44" t="s">
        <v>564</v>
      </c>
      <c r="E14" s="44"/>
      <c r="F14" s="419"/>
      <c r="G14" s="419"/>
      <c r="H14" s="419"/>
      <c r="I14" s="419"/>
      <c r="J14" s="419"/>
      <c r="K14" s="419"/>
      <c r="L14" s="419"/>
      <c r="M14" s="949"/>
      <c r="N14" s="419"/>
      <c r="O14" s="419"/>
      <c r="P14" s="419"/>
      <c r="Q14" s="419"/>
      <c r="R14" s="419"/>
      <c r="S14" s="419"/>
      <c r="T14" s="419"/>
      <c r="U14" s="949"/>
      <c r="V14" s="1227"/>
      <c r="W14" s="422"/>
      <c r="X14" s="1227"/>
      <c r="Y14" s="1321"/>
      <c r="Z14" s="122"/>
      <c r="AA14" s="122"/>
      <c r="AB14" s="122"/>
      <c r="AC14" s="122"/>
      <c r="AD14" s="122"/>
      <c r="AE14" s="122"/>
      <c r="AF14" s="734">
        <f>SUM(Z14:AD14)</f>
        <v>0</v>
      </c>
      <c r="AG14" s="180"/>
      <c r="AH14" s="122"/>
      <c r="AI14" s="122"/>
      <c r="AJ14" s="180"/>
      <c r="AK14" s="180"/>
      <c r="AL14" s="180"/>
      <c r="AM14" s="734">
        <f>SUM(AG14:AK14)</f>
        <v>0</v>
      </c>
      <c r="AN14" s="111"/>
      <c r="AO14" s="111"/>
      <c r="AP14" s="111"/>
      <c r="AQ14" s="111"/>
      <c r="AR14" s="111"/>
      <c r="AS14" s="111"/>
      <c r="AT14" s="734"/>
      <c r="AU14" s="427"/>
      <c r="AV14" s="427"/>
      <c r="AW14" s="427"/>
      <c r="AX14" s="427"/>
      <c r="AY14" s="564"/>
      <c r="AZ14" s="419"/>
      <c r="BA14" s="419"/>
      <c r="BB14" s="419"/>
      <c r="BC14" s="419"/>
      <c r="BD14" s="419"/>
      <c r="BE14" s="419"/>
      <c r="BF14" s="419"/>
      <c r="BG14" s="778"/>
      <c r="BH14" s="415"/>
      <c r="BI14" s="508"/>
      <c r="BJ14" s="508"/>
      <c r="BK14" s="508"/>
      <c r="BL14" s="508"/>
      <c r="BM14" s="508"/>
      <c r="BN14" s="508"/>
      <c r="BO14" s="1318"/>
      <c r="BP14" s="122"/>
      <c r="BQ14" s="122"/>
      <c r="BR14" s="180"/>
      <c r="BS14" s="128"/>
      <c r="BT14" s="128"/>
      <c r="BU14" s="128"/>
      <c r="BV14" s="1315"/>
      <c r="BW14" s="180"/>
      <c r="BX14" s="180"/>
      <c r="BY14" s="180"/>
      <c r="BZ14" s="1304"/>
      <c r="CA14" s="1304"/>
      <c r="CB14" s="1304"/>
      <c r="CC14" s="1319"/>
      <c r="CD14" s="1317">
        <f t="shared" si="0"/>
        <v>0</v>
      </c>
      <c r="CE14" s="1049"/>
    </row>
    <row r="15" spans="1:84" ht="21" customHeight="1" x14ac:dyDescent="0.35">
      <c r="A15" s="44" t="s">
        <v>268</v>
      </c>
      <c r="B15" s="186">
        <v>4004</v>
      </c>
      <c r="C15" s="222" t="s">
        <v>475</v>
      </c>
      <c r="D15" s="44" t="s">
        <v>269</v>
      </c>
      <c r="E15" s="44"/>
      <c r="F15" s="419"/>
      <c r="G15" s="419"/>
      <c r="H15" s="419">
        <v>6</v>
      </c>
      <c r="I15" s="419">
        <v>3</v>
      </c>
      <c r="J15" s="419"/>
      <c r="K15" s="419">
        <v>3</v>
      </c>
      <c r="L15" s="419"/>
      <c r="M15" s="949">
        <f>SUM(F15:L15)</f>
        <v>12</v>
      </c>
      <c r="N15" s="419"/>
      <c r="O15" s="419"/>
      <c r="P15" s="419">
        <v>6</v>
      </c>
      <c r="Q15" s="419">
        <v>3</v>
      </c>
      <c r="R15" s="419"/>
      <c r="S15" s="419">
        <v>3</v>
      </c>
      <c r="T15" s="419"/>
      <c r="U15" s="949">
        <f>SUM(N15:T15)</f>
        <v>12</v>
      </c>
      <c r="V15" s="422"/>
      <c r="W15" s="1227"/>
      <c r="X15" s="422"/>
      <c r="Y15" s="1243"/>
      <c r="Z15" s="122"/>
      <c r="AA15" s="122"/>
      <c r="AB15" s="122"/>
      <c r="AC15" s="122"/>
      <c r="AD15" s="122"/>
      <c r="AE15" s="122"/>
      <c r="AF15" s="734">
        <f>SUM(Z15:AD15)</f>
        <v>0</v>
      </c>
      <c r="AG15" s="180"/>
      <c r="AH15" s="122"/>
      <c r="AI15" s="122"/>
      <c r="AJ15" s="180"/>
      <c r="AK15" s="180"/>
      <c r="AL15" s="180"/>
      <c r="AM15" s="734">
        <f>SUM(AG15:AK15)</f>
        <v>0</v>
      </c>
      <c r="AN15" s="111"/>
      <c r="AO15" s="111"/>
      <c r="AP15" s="111"/>
      <c r="AQ15" s="111"/>
      <c r="AR15" s="111"/>
      <c r="AS15" s="111"/>
      <c r="AT15" s="734"/>
      <c r="AU15" s="427"/>
      <c r="AV15" s="427"/>
      <c r="AW15" s="427"/>
      <c r="AX15" s="427"/>
      <c r="AY15" s="564"/>
      <c r="AZ15" s="419"/>
      <c r="BA15" s="419"/>
      <c r="BB15" s="419"/>
      <c r="BC15" s="419"/>
      <c r="BD15" s="419"/>
      <c r="BE15" s="419"/>
      <c r="BF15" s="419"/>
      <c r="BG15" s="778"/>
      <c r="BH15" s="415"/>
      <c r="BI15" s="508"/>
      <c r="BJ15" s="508"/>
      <c r="BK15" s="508"/>
      <c r="BL15" s="508"/>
      <c r="BM15" s="508"/>
      <c r="BN15" s="508"/>
      <c r="BO15" s="1318"/>
      <c r="BP15" s="122"/>
      <c r="BQ15" s="122"/>
      <c r="BR15" s="180"/>
      <c r="BS15" s="128"/>
      <c r="BT15" s="128"/>
      <c r="BU15" s="128"/>
      <c r="BV15" s="1315"/>
      <c r="BW15" s="180"/>
      <c r="BX15" s="180"/>
      <c r="BY15" s="180"/>
      <c r="BZ15" s="1304"/>
      <c r="CA15" s="1304"/>
      <c r="CB15" s="1304"/>
      <c r="CC15" s="1319"/>
      <c r="CD15" s="1317">
        <f t="shared" si="0"/>
        <v>24</v>
      </c>
      <c r="CE15" s="1049">
        <v>10</v>
      </c>
    </row>
    <row r="16" spans="1:84" ht="21" customHeight="1" x14ac:dyDescent="0.35">
      <c r="A16" s="51" t="s">
        <v>590</v>
      </c>
      <c r="B16" s="211">
        <v>3167</v>
      </c>
      <c r="C16" s="103" t="s">
        <v>222</v>
      </c>
      <c r="D16" s="103" t="s">
        <v>32</v>
      </c>
      <c r="E16" s="44"/>
      <c r="F16" s="419">
        <v>3</v>
      </c>
      <c r="G16" s="419">
        <v>3</v>
      </c>
      <c r="H16" s="419">
        <v>5</v>
      </c>
      <c r="I16" s="419">
        <v>2</v>
      </c>
      <c r="J16" s="419">
        <v>3</v>
      </c>
      <c r="K16" s="419">
        <v>2</v>
      </c>
      <c r="L16" s="419">
        <v>3</v>
      </c>
      <c r="M16" s="949">
        <f>SUM(F16:L16)</f>
        <v>21</v>
      </c>
      <c r="N16" s="419">
        <v>3</v>
      </c>
      <c r="O16" s="419">
        <v>3</v>
      </c>
      <c r="P16" s="419">
        <v>5</v>
      </c>
      <c r="Q16" s="419">
        <v>2</v>
      </c>
      <c r="R16" s="419">
        <v>3</v>
      </c>
      <c r="S16" s="419">
        <v>2</v>
      </c>
      <c r="T16" s="419">
        <v>3</v>
      </c>
      <c r="U16" s="949">
        <f>SUM(N16:T16)</f>
        <v>21</v>
      </c>
      <c r="V16" s="422"/>
      <c r="W16" s="1227"/>
      <c r="X16" s="422"/>
      <c r="Y16" s="1243"/>
      <c r="Z16" s="122">
        <v>3</v>
      </c>
      <c r="AA16" s="122">
        <v>2</v>
      </c>
      <c r="AB16" s="122">
        <v>2</v>
      </c>
      <c r="AC16" s="122">
        <v>3</v>
      </c>
      <c r="AD16" s="122">
        <v>3</v>
      </c>
      <c r="AE16" s="122">
        <v>2</v>
      </c>
      <c r="AF16" s="734"/>
      <c r="AG16" s="122">
        <v>3</v>
      </c>
      <c r="AH16" s="122">
        <v>2</v>
      </c>
      <c r="AI16" s="122">
        <v>2</v>
      </c>
      <c r="AJ16" s="122">
        <v>3</v>
      </c>
      <c r="AK16" s="122">
        <v>3</v>
      </c>
      <c r="AL16" s="122">
        <v>2</v>
      </c>
      <c r="AM16" s="734"/>
      <c r="AN16" s="111">
        <v>3</v>
      </c>
      <c r="AO16" s="111">
        <v>4</v>
      </c>
      <c r="AP16" s="111">
        <v>4</v>
      </c>
      <c r="AQ16" s="111"/>
      <c r="AR16" s="111">
        <v>4</v>
      </c>
      <c r="AS16" s="111">
        <v>4</v>
      </c>
      <c r="AT16" s="734">
        <f t="shared" ref="AT16:AT28" si="1">SUM(AN16:AS16)</f>
        <v>19</v>
      </c>
      <c r="AU16" s="427"/>
      <c r="AV16" s="427"/>
      <c r="AW16" s="427"/>
      <c r="AX16" s="427"/>
      <c r="AY16" s="564"/>
      <c r="AZ16" s="419">
        <v>3</v>
      </c>
      <c r="BA16" s="419">
        <v>2</v>
      </c>
      <c r="BB16" s="419">
        <v>4</v>
      </c>
      <c r="BC16" s="419">
        <v>3</v>
      </c>
      <c r="BD16" s="419">
        <v>4</v>
      </c>
      <c r="BE16" s="419">
        <v>4</v>
      </c>
      <c r="BF16" s="419">
        <v>3</v>
      </c>
      <c r="BG16" s="778">
        <f t="shared" ref="BG16:BG19" si="2">SUM(AZ16:BF16)</f>
        <v>23</v>
      </c>
      <c r="BH16" s="415">
        <v>3</v>
      </c>
      <c r="BI16" s="508">
        <v>2</v>
      </c>
      <c r="BJ16" s="508">
        <v>4</v>
      </c>
      <c r="BK16" s="508">
        <v>3</v>
      </c>
      <c r="BL16" s="508">
        <v>4</v>
      </c>
      <c r="BM16" s="508">
        <v>4</v>
      </c>
      <c r="BN16" s="508">
        <v>3</v>
      </c>
      <c r="BO16" s="1318">
        <f>SUM(BH16:BN16)</f>
        <v>23</v>
      </c>
      <c r="BP16" s="122"/>
      <c r="BQ16" s="122">
        <v>2</v>
      </c>
      <c r="BR16" s="122"/>
      <c r="BS16" s="128">
        <v>1</v>
      </c>
      <c r="BT16" s="128">
        <v>4</v>
      </c>
      <c r="BU16" s="128">
        <v>0.5</v>
      </c>
      <c r="BV16" s="1315">
        <f>SUM(BP16:BU16)</f>
        <v>7.5</v>
      </c>
      <c r="BW16" s="128"/>
      <c r="BX16" s="128">
        <v>2</v>
      </c>
      <c r="BY16" s="128"/>
      <c r="BZ16" s="128">
        <v>1</v>
      </c>
      <c r="CA16" s="128">
        <v>4</v>
      </c>
      <c r="CB16" s="128">
        <v>0.5</v>
      </c>
      <c r="CC16" s="1319">
        <f>SUM(BW16:CB16)</f>
        <v>7.5</v>
      </c>
      <c r="CD16" s="1317">
        <f t="shared" si="0"/>
        <v>129.5</v>
      </c>
      <c r="CE16" s="1049">
        <v>4</v>
      </c>
      <c r="CF16" s="50">
        <v>0</v>
      </c>
    </row>
    <row r="17" spans="1:85" ht="21" customHeight="1" x14ac:dyDescent="0.35">
      <c r="A17" s="51" t="s">
        <v>543</v>
      </c>
      <c r="B17" s="211">
        <v>4043</v>
      </c>
      <c r="C17" s="91" t="s">
        <v>313</v>
      </c>
      <c r="D17" s="91" t="s">
        <v>44</v>
      </c>
      <c r="E17" s="44"/>
      <c r="F17" s="419">
        <v>2</v>
      </c>
      <c r="G17" s="419">
        <v>2</v>
      </c>
      <c r="H17" s="419">
        <v>3</v>
      </c>
      <c r="I17" s="419">
        <v>1</v>
      </c>
      <c r="J17" s="419">
        <v>2</v>
      </c>
      <c r="K17" s="419">
        <v>1</v>
      </c>
      <c r="L17" s="419">
        <v>2</v>
      </c>
      <c r="M17" s="949">
        <f>SUM(F17:L17)</f>
        <v>13</v>
      </c>
      <c r="N17" s="419">
        <v>2</v>
      </c>
      <c r="O17" s="419">
        <v>2</v>
      </c>
      <c r="P17" s="419">
        <v>3</v>
      </c>
      <c r="Q17" s="419">
        <v>1</v>
      </c>
      <c r="R17" s="419">
        <v>2</v>
      </c>
      <c r="S17" s="419">
        <v>1</v>
      </c>
      <c r="T17" s="419">
        <v>2</v>
      </c>
      <c r="U17" s="949">
        <f>SUM(N17:T17)</f>
        <v>13</v>
      </c>
      <c r="V17" s="422"/>
      <c r="W17" s="1227"/>
      <c r="X17" s="422"/>
      <c r="Y17" s="1243"/>
      <c r="Z17" s="122"/>
      <c r="AA17" s="122"/>
      <c r="AB17" s="122"/>
      <c r="AC17" s="122"/>
      <c r="AD17" s="122"/>
      <c r="AE17" s="122"/>
      <c r="AF17" s="734"/>
      <c r="AG17" s="122"/>
      <c r="AH17" s="122"/>
      <c r="AI17" s="122"/>
      <c r="AJ17" s="122"/>
      <c r="AK17" s="122"/>
      <c r="AL17" s="122"/>
      <c r="AM17" s="734"/>
      <c r="AN17" s="111">
        <v>4</v>
      </c>
      <c r="AO17" s="111">
        <v>2</v>
      </c>
      <c r="AP17" s="111">
        <v>3</v>
      </c>
      <c r="AQ17" s="111"/>
      <c r="AR17" s="111">
        <v>5</v>
      </c>
      <c r="AS17" s="111">
        <v>3</v>
      </c>
      <c r="AT17" s="734">
        <f t="shared" si="1"/>
        <v>17</v>
      </c>
      <c r="AU17" s="427"/>
      <c r="AV17" s="427"/>
      <c r="AW17" s="427"/>
      <c r="AX17" s="427"/>
      <c r="AY17" s="564"/>
      <c r="AZ17" s="419">
        <v>2</v>
      </c>
      <c r="BA17" s="419">
        <v>1</v>
      </c>
      <c r="BB17" s="419">
        <v>3</v>
      </c>
      <c r="BC17" s="419">
        <v>2</v>
      </c>
      <c r="BD17" s="419">
        <v>2</v>
      </c>
      <c r="BE17" s="419">
        <v>2</v>
      </c>
      <c r="BF17" s="419">
        <v>2</v>
      </c>
      <c r="BG17" s="778">
        <f t="shared" si="2"/>
        <v>14</v>
      </c>
      <c r="BH17" s="415">
        <v>2</v>
      </c>
      <c r="BI17" s="508">
        <v>1</v>
      </c>
      <c r="BJ17" s="508">
        <v>3</v>
      </c>
      <c r="BK17" s="508">
        <v>2</v>
      </c>
      <c r="BL17" s="508">
        <v>2</v>
      </c>
      <c r="BM17" s="508">
        <v>2</v>
      </c>
      <c r="BN17" s="508">
        <v>2</v>
      </c>
      <c r="BO17" s="1318">
        <f>SUM(BH17:BN17)</f>
        <v>14</v>
      </c>
      <c r="BP17" s="122"/>
      <c r="BQ17" s="122"/>
      <c r="BR17" s="122"/>
      <c r="BS17" s="128"/>
      <c r="BT17" s="128"/>
      <c r="BU17" s="128"/>
      <c r="BV17" s="1315"/>
      <c r="BW17" s="128"/>
      <c r="BX17" s="128"/>
      <c r="BY17" s="128"/>
      <c r="BZ17" s="128"/>
      <c r="CA17" s="128"/>
      <c r="CB17" s="128"/>
      <c r="CC17" s="1319"/>
      <c r="CD17" s="1317">
        <f t="shared" si="0"/>
        <v>71</v>
      </c>
      <c r="CE17" s="1049">
        <v>7</v>
      </c>
    </row>
    <row r="18" spans="1:85" ht="21" customHeight="1" x14ac:dyDescent="0.35">
      <c r="A18" s="51" t="s">
        <v>493</v>
      </c>
      <c r="B18" s="102">
        <v>4125</v>
      </c>
      <c r="C18" s="212" t="s">
        <v>25</v>
      </c>
      <c r="D18" s="212" t="s">
        <v>383</v>
      </c>
      <c r="E18" s="44"/>
      <c r="F18" s="419"/>
      <c r="G18" s="419"/>
      <c r="H18" s="419"/>
      <c r="I18" s="419"/>
      <c r="J18" s="419"/>
      <c r="K18" s="419"/>
      <c r="L18" s="419"/>
      <c r="M18" s="949"/>
      <c r="N18" s="419"/>
      <c r="O18" s="419"/>
      <c r="P18" s="419"/>
      <c r="Q18" s="419"/>
      <c r="R18" s="419"/>
      <c r="S18" s="419"/>
      <c r="T18" s="419"/>
      <c r="U18" s="949"/>
      <c r="V18" s="422"/>
      <c r="W18" s="1227"/>
      <c r="X18" s="422"/>
      <c r="Y18" s="1243"/>
      <c r="Z18" s="122"/>
      <c r="AA18" s="122"/>
      <c r="AB18" s="122"/>
      <c r="AC18" s="122"/>
      <c r="AD18" s="122"/>
      <c r="AE18" s="122"/>
      <c r="AF18" s="734"/>
      <c r="AG18" s="122"/>
      <c r="AH18" s="122"/>
      <c r="AI18" s="122"/>
      <c r="AJ18" s="122"/>
      <c r="AK18" s="122"/>
      <c r="AL18" s="122"/>
      <c r="AM18" s="734"/>
      <c r="AN18" s="111"/>
      <c r="AO18" s="111"/>
      <c r="AP18" s="111"/>
      <c r="AQ18" s="111"/>
      <c r="AR18" s="111"/>
      <c r="AS18" s="111"/>
      <c r="AT18" s="734">
        <f t="shared" si="1"/>
        <v>0</v>
      </c>
      <c r="AU18" s="427"/>
      <c r="AV18" s="427"/>
      <c r="AW18" s="427"/>
      <c r="AX18" s="427"/>
      <c r="AY18" s="564"/>
      <c r="AZ18" s="419"/>
      <c r="BA18" s="419"/>
      <c r="BB18" s="419"/>
      <c r="BC18" s="419"/>
      <c r="BD18" s="419"/>
      <c r="BE18" s="419"/>
      <c r="BF18" s="419"/>
      <c r="BG18" s="778">
        <f t="shared" si="2"/>
        <v>0</v>
      </c>
      <c r="BH18" s="415"/>
      <c r="BI18" s="508"/>
      <c r="BJ18" s="508"/>
      <c r="BK18" s="508"/>
      <c r="BL18" s="508"/>
      <c r="BM18" s="508"/>
      <c r="BN18" s="508"/>
      <c r="BO18" s="1318">
        <f>SUM(BH18:BN18)</f>
        <v>0</v>
      </c>
      <c r="BP18" s="122"/>
      <c r="BQ18" s="122"/>
      <c r="BR18" s="122"/>
      <c r="BS18" s="128"/>
      <c r="BT18" s="128"/>
      <c r="BU18" s="128"/>
      <c r="BV18" s="1315"/>
      <c r="BW18" s="128"/>
      <c r="BX18" s="128"/>
      <c r="BY18" s="128"/>
      <c r="BZ18" s="128"/>
      <c r="CA18" s="128"/>
      <c r="CB18" s="128"/>
      <c r="CC18" s="1319"/>
      <c r="CD18" s="1317">
        <f t="shared" si="0"/>
        <v>0</v>
      </c>
      <c r="CE18" s="1049"/>
    </row>
    <row r="19" spans="1:85" ht="21" customHeight="1" x14ac:dyDescent="0.35">
      <c r="A19" s="44" t="s">
        <v>490</v>
      </c>
      <c r="B19" s="44">
        <v>3115</v>
      </c>
      <c r="C19" s="44" t="s">
        <v>491</v>
      </c>
      <c r="D19" s="44" t="s">
        <v>631</v>
      </c>
      <c r="E19" s="44"/>
      <c r="F19" s="419"/>
      <c r="G19" s="419">
        <v>1</v>
      </c>
      <c r="H19" s="419">
        <v>2</v>
      </c>
      <c r="I19" s="419"/>
      <c r="J19" s="419"/>
      <c r="K19" s="419"/>
      <c r="L19" s="419"/>
      <c r="M19" s="949">
        <f>SUM(F19:L19)</f>
        <v>3</v>
      </c>
      <c r="N19" s="419"/>
      <c r="O19" s="419">
        <v>1</v>
      </c>
      <c r="P19" s="419">
        <v>2</v>
      </c>
      <c r="Q19" s="419"/>
      <c r="R19" s="419"/>
      <c r="S19" s="419"/>
      <c r="T19" s="419"/>
      <c r="U19" s="949">
        <f>SUM(N19:T19)</f>
        <v>3</v>
      </c>
      <c r="V19" s="422"/>
      <c r="W19" s="422"/>
      <c r="X19" s="422"/>
      <c r="Y19" s="1243"/>
      <c r="Z19" s="1219"/>
      <c r="AA19" s="1219"/>
      <c r="AB19" s="1219"/>
      <c r="AC19" s="1219"/>
      <c r="AD19" s="1219"/>
      <c r="AE19" s="1219"/>
      <c r="AF19" s="1220"/>
      <c r="AG19" s="1221"/>
      <c r="AH19" s="1221"/>
      <c r="AI19" s="1221"/>
      <c r="AJ19" s="1221"/>
      <c r="AK19" s="1221"/>
      <c r="AL19" s="1221"/>
      <c r="AM19" s="1220"/>
      <c r="AN19" s="111">
        <v>2</v>
      </c>
      <c r="AO19" s="111"/>
      <c r="AP19" s="111">
        <v>2</v>
      </c>
      <c r="AQ19" s="111"/>
      <c r="AR19" s="111">
        <v>3</v>
      </c>
      <c r="AS19" s="111"/>
      <c r="AT19" s="734">
        <f t="shared" si="1"/>
        <v>7</v>
      </c>
      <c r="AU19" s="427"/>
      <c r="AV19" s="427"/>
      <c r="AW19" s="427"/>
      <c r="AX19" s="427"/>
      <c r="AY19" s="564"/>
      <c r="AZ19" s="419"/>
      <c r="BA19" s="419"/>
      <c r="BB19" s="419">
        <v>2</v>
      </c>
      <c r="BC19" s="419"/>
      <c r="BD19" s="419">
        <v>1</v>
      </c>
      <c r="BE19" s="419">
        <v>1</v>
      </c>
      <c r="BF19" s="419">
        <v>1</v>
      </c>
      <c r="BG19" s="778">
        <f t="shared" si="2"/>
        <v>5</v>
      </c>
      <c r="BH19" s="415"/>
      <c r="BI19" s="508"/>
      <c r="BJ19" s="508">
        <v>2</v>
      </c>
      <c r="BK19" s="508"/>
      <c r="BL19" s="508">
        <v>1</v>
      </c>
      <c r="BM19" s="508">
        <v>1</v>
      </c>
      <c r="BN19" s="508">
        <v>1</v>
      </c>
      <c r="BO19" s="1318">
        <f>SUM(BH19:BN19)</f>
        <v>5</v>
      </c>
      <c r="BP19" s="122"/>
      <c r="BQ19" s="122"/>
      <c r="BR19" s="122"/>
      <c r="BS19" s="128"/>
      <c r="BT19" s="128"/>
      <c r="BU19" s="128"/>
      <c r="BV19" s="1315"/>
      <c r="BW19" s="128"/>
      <c r="BX19" s="128"/>
      <c r="BY19" s="128"/>
      <c r="BZ19" s="128"/>
      <c r="CA19" s="128"/>
      <c r="CB19" s="128"/>
      <c r="CC19" s="1319"/>
      <c r="CD19" s="1317">
        <f t="shared" si="0"/>
        <v>23</v>
      </c>
      <c r="CE19" s="1049"/>
      <c r="CG19" s="50">
        <v>0</v>
      </c>
    </row>
    <row r="20" spans="1:85" ht="21" customHeight="1" x14ac:dyDescent="0.35">
      <c r="A20" s="44" t="s">
        <v>134</v>
      </c>
      <c r="B20" s="44">
        <v>2605</v>
      </c>
      <c r="C20" s="44" t="s">
        <v>555</v>
      </c>
      <c r="D20" s="44" t="s">
        <v>459</v>
      </c>
      <c r="E20" s="44"/>
      <c r="F20" s="419"/>
      <c r="G20" s="419"/>
      <c r="H20" s="419"/>
      <c r="I20" s="419"/>
      <c r="J20" s="419"/>
      <c r="K20" s="419"/>
      <c r="L20" s="419"/>
      <c r="M20" s="949">
        <f>SUM(F20:L20)</f>
        <v>0</v>
      </c>
      <c r="N20" s="419"/>
      <c r="O20" s="419"/>
      <c r="P20" s="419"/>
      <c r="Q20" s="419"/>
      <c r="R20" s="419"/>
      <c r="S20" s="419"/>
      <c r="T20" s="419"/>
      <c r="U20" s="949">
        <f>SUM(N20:T20)</f>
        <v>0</v>
      </c>
      <c r="V20" s="422"/>
      <c r="W20" s="422"/>
      <c r="X20" s="422"/>
      <c r="Y20" s="1243"/>
      <c r="Z20" s="1219"/>
      <c r="AA20" s="1219"/>
      <c r="AB20" s="1219"/>
      <c r="AC20" s="1219"/>
      <c r="AD20" s="1219"/>
      <c r="AE20" s="1219"/>
      <c r="AF20" s="1220"/>
      <c r="AG20" s="1221"/>
      <c r="AH20" s="1221"/>
      <c r="AI20" s="1221"/>
      <c r="AJ20" s="1221"/>
      <c r="AK20" s="1221"/>
      <c r="AL20" s="1221"/>
      <c r="AM20" s="1220"/>
      <c r="AN20" s="1198"/>
      <c r="AO20" s="1198"/>
      <c r="AP20" s="1198"/>
      <c r="AQ20" s="1198"/>
      <c r="AR20" s="1198"/>
      <c r="AS20" s="1198"/>
      <c r="AT20" s="734">
        <f t="shared" si="1"/>
        <v>0</v>
      </c>
      <c r="AU20" s="1322"/>
      <c r="AV20" s="1322"/>
      <c r="AW20" s="1322"/>
      <c r="AX20" s="1322"/>
      <c r="AY20" s="1323"/>
      <c r="AZ20" s="419"/>
      <c r="BA20" s="419"/>
      <c r="BB20" s="419"/>
      <c r="BC20" s="419"/>
      <c r="BD20" s="419"/>
      <c r="BE20" s="419"/>
      <c r="BF20" s="419"/>
      <c r="BG20" s="778"/>
      <c r="BH20" s="415"/>
      <c r="BI20" s="508"/>
      <c r="BJ20" s="508"/>
      <c r="BK20" s="508"/>
      <c r="BL20" s="508"/>
      <c r="BM20" s="508"/>
      <c r="BN20" s="508"/>
      <c r="BO20" s="1318"/>
      <c r="BP20" s="122"/>
      <c r="BQ20" s="122"/>
      <c r="BR20" s="122"/>
      <c r="BS20" s="128"/>
      <c r="BT20" s="128"/>
      <c r="BU20" s="128"/>
      <c r="BV20" s="1315"/>
      <c r="BW20" s="128"/>
      <c r="BX20" s="128"/>
      <c r="BY20" s="128"/>
      <c r="BZ20" s="128"/>
      <c r="CA20" s="128"/>
      <c r="CB20" s="128"/>
      <c r="CC20" s="1319"/>
      <c r="CD20" s="1317">
        <f>SUM(M20,U20,BG20,AT20,BO20,BV20,Y20,AF20,AM20,BV20,CC20)</f>
        <v>0</v>
      </c>
      <c r="CE20" s="1049"/>
    </row>
    <row r="21" spans="1:85" ht="21" customHeight="1" x14ac:dyDescent="0.35">
      <c r="A21" s="44" t="s">
        <v>233</v>
      </c>
      <c r="B21" s="44">
        <v>3064</v>
      </c>
      <c r="C21" s="44" t="s">
        <v>191</v>
      </c>
      <c r="D21" s="44" t="s">
        <v>157</v>
      </c>
      <c r="E21" s="44"/>
      <c r="F21" s="419">
        <v>4</v>
      </c>
      <c r="G21" s="419">
        <v>4</v>
      </c>
      <c r="H21" s="419">
        <v>4</v>
      </c>
      <c r="I21" s="419">
        <v>4</v>
      </c>
      <c r="J21" s="419">
        <v>5</v>
      </c>
      <c r="K21" s="419">
        <v>4</v>
      </c>
      <c r="L21" s="419">
        <v>4</v>
      </c>
      <c r="M21" s="949">
        <f>SUM(F21:L21)</f>
        <v>29</v>
      </c>
      <c r="N21" s="419">
        <v>4</v>
      </c>
      <c r="O21" s="419">
        <v>4</v>
      </c>
      <c r="P21" s="419">
        <v>4</v>
      </c>
      <c r="Q21" s="419">
        <v>4</v>
      </c>
      <c r="R21" s="419">
        <v>5</v>
      </c>
      <c r="S21" s="419">
        <v>4</v>
      </c>
      <c r="T21" s="419">
        <v>4</v>
      </c>
      <c r="U21" s="949">
        <f>SUM(N21:T21)</f>
        <v>29</v>
      </c>
      <c r="V21" s="1227">
        <v>9</v>
      </c>
      <c r="W21" s="422">
        <v>8</v>
      </c>
      <c r="X21" s="422">
        <v>8</v>
      </c>
      <c r="Y21" s="1243">
        <f>SUM(V21:X21)</f>
        <v>25</v>
      </c>
      <c r="Z21" s="1219"/>
      <c r="AA21" s="1219"/>
      <c r="AB21" s="1219"/>
      <c r="AC21" s="1219"/>
      <c r="AD21" s="1219"/>
      <c r="AE21" s="1219"/>
      <c r="AF21" s="1220"/>
      <c r="AG21" s="1221"/>
      <c r="AH21" s="1221"/>
      <c r="AI21" s="1221"/>
      <c r="AJ21" s="1221"/>
      <c r="AK21" s="1221"/>
      <c r="AL21" s="1221"/>
      <c r="AM21" s="1220"/>
      <c r="AN21" s="111">
        <v>7</v>
      </c>
      <c r="AO21" s="111">
        <v>7</v>
      </c>
      <c r="AP21" s="111">
        <v>5</v>
      </c>
      <c r="AQ21" s="111"/>
      <c r="AR21" s="111">
        <v>6</v>
      </c>
      <c r="AS21" s="111">
        <v>6</v>
      </c>
      <c r="AT21" s="734">
        <f t="shared" si="1"/>
        <v>31</v>
      </c>
      <c r="AU21" s="427"/>
      <c r="AV21" s="427"/>
      <c r="AW21" s="427"/>
      <c r="AX21" s="427"/>
      <c r="AY21" s="564"/>
      <c r="AZ21" s="419"/>
      <c r="BA21" s="419"/>
      <c r="BB21" s="419"/>
      <c r="BC21" s="419"/>
      <c r="BD21" s="419"/>
      <c r="BE21" s="419"/>
      <c r="BF21" s="419"/>
      <c r="BG21" s="778">
        <f>SUM(AZ21:BF21)</f>
        <v>0</v>
      </c>
      <c r="BH21" s="415"/>
      <c r="BI21" s="508"/>
      <c r="BJ21" s="508"/>
      <c r="BK21" s="508"/>
      <c r="BL21" s="508"/>
      <c r="BM21" s="508"/>
      <c r="BN21" s="508"/>
      <c r="BO21" s="1318">
        <f>SUM(BH21:BN21)</f>
        <v>0</v>
      </c>
      <c r="BP21" s="1219"/>
      <c r="BQ21" s="1219">
        <v>3</v>
      </c>
      <c r="BR21" s="1219">
        <v>7</v>
      </c>
      <c r="BS21" s="130">
        <v>5</v>
      </c>
      <c r="BT21" s="130">
        <v>7</v>
      </c>
      <c r="BU21" s="130">
        <v>4</v>
      </c>
      <c r="BV21" s="1324">
        <f>SUM(BP21:BU21)</f>
        <v>26</v>
      </c>
      <c r="BW21" s="128"/>
      <c r="BX21" s="130">
        <v>3</v>
      </c>
      <c r="BY21" s="130">
        <v>7</v>
      </c>
      <c r="BZ21" s="128">
        <v>5</v>
      </c>
      <c r="CA21" s="128">
        <v>7</v>
      </c>
      <c r="CB21" s="128">
        <v>4</v>
      </c>
      <c r="CC21" s="1325">
        <f>SUM(BW21:CB21)</f>
        <v>26</v>
      </c>
      <c r="CD21" s="1317">
        <f t="shared" ref="CD21:CD29" si="3">SUM(M21,U21,BG21,AT21,BO21,BV21,Y21,AF21,AM21,BV21,CC21)</f>
        <v>192</v>
      </c>
      <c r="CE21" s="1049">
        <v>1</v>
      </c>
    </row>
    <row r="22" spans="1:85" ht="21" customHeight="1" x14ac:dyDescent="0.35">
      <c r="A22" s="44" t="s">
        <v>558</v>
      </c>
      <c r="B22" s="44">
        <v>3154</v>
      </c>
      <c r="C22" s="44" t="s">
        <v>559</v>
      </c>
      <c r="D22" s="44" t="s">
        <v>559</v>
      </c>
      <c r="E22" s="44"/>
      <c r="F22" s="419"/>
      <c r="G22" s="419"/>
      <c r="H22" s="419"/>
      <c r="I22" s="419"/>
      <c r="J22" s="419"/>
      <c r="K22" s="419"/>
      <c r="L22" s="419"/>
      <c r="M22" s="949"/>
      <c r="N22" s="419"/>
      <c r="O22" s="419"/>
      <c r="P22" s="419"/>
      <c r="Q22" s="419"/>
      <c r="R22" s="419"/>
      <c r="S22" s="419"/>
      <c r="T22" s="419"/>
      <c r="U22" s="949"/>
      <c r="V22" s="422"/>
      <c r="W22" s="422"/>
      <c r="X22" s="422"/>
      <c r="Y22" s="1243"/>
      <c r="Z22" s="122"/>
      <c r="AA22" s="122"/>
      <c r="AB22" s="122"/>
      <c r="AC22" s="122"/>
      <c r="AD22" s="122"/>
      <c r="AE22" s="122"/>
      <c r="AF22" s="734">
        <f>SUM(Z22:AD22)</f>
        <v>0</v>
      </c>
      <c r="AG22" s="122"/>
      <c r="AH22" s="122"/>
      <c r="AI22" s="122"/>
      <c r="AJ22" s="122"/>
      <c r="AK22" s="122"/>
      <c r="AL22" s="122"/>
      <c r="AM22" s="734">
        <f>SUM(AG22:AK22)</f>
        <v>0</v>
      </c>
      <c r="AN22" s="111"/>
      <c r="AO22" s="111"/>
      <c r="AP22" s="111"/>
      <c r="AQ22" s="111"/>
      <c r="AR22" s="111"/>
      <c r="AS22" s="111"/>
      <c r="AT22" s="734">
        <f t="shared" si="1"/>
        <v>0</v>
      </c>
      <c r="AU22" s="427"/>
      <c r="AV22" s="427"/>
      <c r="AW22" s="427"/>
      <c r="AX22" s="427"/>
      <c r="AY22" s="564"/>
      <c r="AZ22" s="419"/>
      <c r="BA22" s="419"/>
      <c r="BB22" s="419"/>
      <c r="BC22" s="419"/>
      <c r="BD22" s="419"/>
      <c r="BE22" s="419"/>
      <c r="BF22" s="419"/>
      <c r="BG22" s="778">
        <f>SUM(AZ22:BF22)</f>
        <v>0</v>
      </c>
      <c r="BH22" s="415"/>
      <c r="BI22" s="508"/>
      <c r="BJ22" s="508"/>
      <c r="BK22" s="508"/>
      <c r="BL22" s="508"/>
      <c r="BM22" s="508"/>
      <c r="BN22" s="508"/>
      <c r="BO22" s="1318">
        <f>SUM(BH22:BN22)</f>
        <v>0</v>
      </c>
      <c r="BP22" s="122"/>
      <c r="BQ22" s="122"/>
      <c r="BR22" s="122"/>
      <c r="BS22" s="128"/>
      <c r="BT22" s="128"/>
      <c r="BU22" s="128"/>
      <c r="BV22" s="1326"/>
      <c r="BW22" s="128"/>
      <c r="BX22" s="128"/>
      <c r="BY22" s="128"/>
      <c r="BZ22" s="128"/>
      <c r="CA22" s="128"/>
      <c r="CB22" s="128"/>
      <c r="CC22" s="1325"/>
      <c r="CD22" s="1317">
        <f t="shared" si="3"/>
        <v>0</v>
      </c>
      <c r="CE22" s="1049"/>
    </row>
    <row r="23" spans="1:85" ht="21" customHeight="1" x14ac:dyDescent="0.35">
      <c r="A23" s="44" t="s">
        <v>625</v>
      </c>
      <c r="B23" s="135"/>
      <c r="C23" s="135" t="s">
        <v>626</v>
      </c>
      <c r="D23" s="44" t="s">
        <v>25</v>
      </c>
      <c r="E23" s="44"/>
      <c r="F23" s="419"/>
      <c r="G23" s="419"/>
      <c r="H23" s="419"/>
      <c r="I23" s="419"/>
      <c r="J23" s="419"/>
      <c r="K23" s="419"/>
      <c r="L23" s="419"/>
      <c r="M23" s="949"/>
      <c r="N23" s="419"/>
      <c r="O23" s="419"/>
      <c r="P23" s="419"/>
      <c r="Q23" s="419"/>
      <c r="R23" s="419"/>
      <c r="S23" s="419"/>
      <c r="T23" s="419"/>
      <c r="U23" s="949"/>
      <c r="V23" s="422"/>
      <c r="W23" s="422"/>
      <c r="X23" s="422"/>
      <c r="Y23" s="1243"/>
      <c r="Z23" s="122"/>
      <c r="AA23" s="122"/>
      <c r="AB23" s="122"/>
      <c r="AC23" s="122"/>
      <c r="AD23" s="122"/>
      <c r="AE23" s="122"/>
      <c r="AF23" s="734"/>
      <c r="AG23" s="122"/>
      <c r="AH23" s="122"/>
      <c r="AI23" s="122"/>
      <c r="AJ23" s="122"/>
      <c r="AK23" s="122"/>
      <c r="AL23" s="122"/>
      <c r="AM23" s="734"/>
      <c r="AN23" s="111"/>
      <c r="AO23" s="111"/>
      <c r="AP23" s="111"/>
      <c r="AQ23" s="111"/>
      <c r="AR23" s="111"/>
      <c r="AS23" s="111"/>
      <c r="AT23" s="734"/>
      <c r="AU23" s="427"/>
      <c r="AV23" s="427"/>
      <c r="AW23" s="427"/>
      <c r="AX23" s="427"/>
      <c r="AY23" s="564"/>
      <c r="AZ23" s="419"/>
      <c r="BA23" s="419"/>
      <c r="BB23" s="419"/>
      <c r="BC23" s="419"/>
      <c r="BD23" s="419"/>
      <c r="BE23" s="419"/>
      <c r="BF23" s="419"/>
      <c r="BG23" s="778">
        <f>SUM(AZ23:BF23)</f>
        <v>0</v>
      </c>
      <c r="BH23" s="415"/>
      <c r="BI23" s="508"/>
      <c r="BJ23" s="508"/>
      <c r="BK23" s="508"/>
      <c r="BL23" s="508"/>
      <c r="BM23" s="508"/>
      <c r="BN23" s="508"/>
      <c r="BO23" s="1318">
        <f>SUM(BH23:BN23)</f>
        <v>0</v>
      </c>
      <c r="BP23" s="122"/>
      <c r="BQ23" s="122"/>
      <c r="BR23" s="122"/>
      <c r="BS23" s="128"/>
      <c r="BT23" s="128"/>
      <c r="BU23" s="128"/>
      <c r="BV23" s="1326"/>
      <c r="BW23" s="128"/>
      <c r="BX23" s="128"/>
      <c r="BY23" s="128"/>
      <c r="BZ23" s="128"/>
      <c r="CA23" s="128"/>
      <c r="CB23" s="128"/>
      <c r="CC23" s="1325"/>
      <c r="CD23" s="1317">
        <f t="shared" si="3"/>
        <v>0</v>
      </c>
      <c r="CE23" s="1049"/>
    </row>
    <row r="24" spans="1:85" ht="21" customHeight="1" x14ac:dyDescent="0.35">
      <c r="A24" s="71" t="s">
        <v>335</v>
      </c>
      <c r="B24" s="96">
        <v>4033</v>
      </c>
      <c r="C24" s="104" t="s">
        <v>231</v>
      </c>
      <c r="D24" s="44" t="s">
        <v>336</v>
      </c>
      <c r="E24" s="44"/>
      <c r="F24" s="419"/>
      <c r="G24" s="419"/>
      <c r="H24" s="419"/>
      <c r="I24" s="419"/>
      <c r="J24" s="419"/>
      <c r="K24" s="419"/>
      <c r="L24" s="419"/>
      <c r="M24" s="949"/>
      <c r="N24" s="419"/>
      <c r="O24" s="419"/>
      <c r="P24" s="419"/>
      <c r="Q24" s="419"/>
      <c r="R24" s="419"/>
      <c r="S24" s="419"/>
      <c r="T24" s="419"/>
      <c r="U24" s="949"/>
      <c r="V24" s="422"/>
      <c r="W24" s="422"/>
      <c r="X24" s="422"/>
      <c r="Y24" s="1243"/>
      <c r="Z24" s="122">
        <v>4</v>
      </c>
      <c r="AA24" s="122">
        <v>3</v>
      </c>
      <c r="AB24" s="122">
        <v>3</v>
      </c>
      <c r="AC24" s="122">
        <v>5</v>
      </c>
      <c r="AD24" s="122">
        <v>4</v>
      </c>
      <c r="AE24" s="122">
        <v>4</v>
      </c>
      <c r="AF24" s="734">
        <f>SUM(Z24:AE24)</f>
        <v>23</v>
      </c>
      <c r="AG24" s="122">
        <v>4</v>
      </c>
      <c r="AH24" s="122">
        <v>3</v>
      </c>
      <c r="AI24" s="122">
        <v>3</v>
      </c>
      <c r="AJ24" s="122">
        <v>5</v>
      </c>
      <c r="AK24" s="122">
        <v>4</v>
      </c>
      <c r="AL24" s="122">
        <v>4</v>
      </c>
      <c r="AM24" s="734">
        <f>SUM(AG24:AL24)</f>
        <v>23</v>
      </c>
      <c r="AN24" s="111"/>
      <c r="AO24" s="111"/>
      <c r="AP24" s="111"/>
      <c r="AQ24" s="111"/>
      <c r="AR24" s="111"/>
      <c r="AS24" s="111"/>
      <c r="AT24" s="734">
        <f t="shared" si="1"/>
        <v>0</v>
      </c>
      <c r="AU24" s="427"/>
      <c r="AV24" s="427"/>
      <c r="AW24" s="427"/>
      <c r="AX24" s="427"/>
      <c r="AY24" s="564"/>
      <c r="AZ24" s="419"/>
      <c r="BA24" s="419"/>
      <c r="BB24" s="419"/>
      <c r="BC24" s="419"/>
      <c r="BD24" s="419"/>
      <c r="BE24" s="419"/>
      <c r="BF24" s="419"/>
      <c r="BG24" s="778"/>
      <c r="BH24" s="415"/>
      <c r="BI24" s="508"/>
      <c r="BJ24" s="508"/>
      <c r="BK24" s="508"/>
      <c r="BL24" s="508"/>
      <c r="BM24" s="508"/>
      <c r="BN24" s="508"/>
      <c r="BO24" s="1318"/>
      <c r="BP24" s="122"/>
      <c r="BQ24" s="122"/>
      <c r="BR24" s="122"/>
      <c r="BS24" s="128"/>
      <c r="BT24" s="128"/>
      <c r="BU24" s="128"/>
      <c r="BV24" s="1315">
        <f>SUM(BP24:BU24)</f>
        <v>0</v>
      </c>
      <c r="BW24" s="128"/>
      <c r="BX24" s="128"/>
      <c r="BY24" s="128"/>
      <c r="BZ24" s="128"/>
      <c r="CA24" s="128"/>
      <c r="CB24" s="128"/>
      <c r="CC24" s="1325">
        <f>SUM(BW24:CB24)</f>
        <v>0</v>
      </c>
      <c r="CD24" s="1317">
        <f t="shared" si="3"/>
        <v>46</v>
      </c>
      <c r="CE24" s="1049">
        <v>8</v>
      </c>
    </row>
    <row r="25" spans="1:85" ht="21" customHeight="1" x14ac:dyDescent="0.35">
      <c r="A25" s="44" t="s">
        <v>205</v>
      </c>
      <c r="B25" s="135">
        <v>2845</v>
      </c>
      <c r="C25" s="44" t="s">
        <v>223</v>
      </c>
      <c r="D25" s="44" t="s">
        <v>206</v>
      </c>
      <c r="E25" s="44"/>
      <c r="F25" s="419"/>
      <c r="G25" s="419"/>
      <c r="H25" s="419"/>
      <c r="I25" s="419"/>
      <c r="J25" s="419"/>
      <c r="K25" s="419"/>
      <c r="L25" s="419"/>
      <c r="M25" s="949"/>
      <c r="N25" s="419"/>
      <c r="O25" s="419"/>
      <c r="P25" s="419"/>
      <c r="Q25" s="419"/>
      <c r="R25" s="419"/>
      <c r="S25" s="419"/>
      <c r="T25" s="419"/>
      <c r="U25" s="949"/>
      <c r="V25" s="422"/>
      <c r="W25" s="422"/>
      <c r="X25" s="422"/>
      <c r="Y25" s="1243"/>
      <c r="Z25" s="1219"/>
      <c r="AA25" s="1219"/>
      <c r="AB25" s="1219"/>
      <c r="AC25" s="1219"/>
      <c r="AD25" s="1219"/>
      <c r="AE25" s="1219"/>
      <c r="AF25" s="1220"/>
      <c r="AG25" s="1221"/>
      <c r="AH25" s="1221"/>
      <c r="AI25" s="1221"/>
      <c r="AJ25" s="1221"/>
      <c r="AK25" s="1221"/>
      <c r="AL25" s="1221"/>
      <c r="AM25" s="1220"/>
      <c r="AN25" s="1198"/>
      <c r="AO25" s="1198"/>
      <c r="AP25" s="1198"/>
      <c r="AQ25" s="1198"/>
      <c r="AR25" s="1198"/>
      <c r="AS25" s="1198"/>
      <c r="AT25" s="734">
        <f t="shared" si="1"/>
        <v>0</v>
      </c>
      <c r="AU25" s="1322"/>
      <c r="AV25" s="1322"/>
      <c r="AW25" s="1322"/>
      <c r="AX25" s="1322"/>
      <c r="AY25" s="1323"/>
      <c r="AZ25" s="419"/>
      <c r="BA25" s="419"/>
      <c r="BB25" s="419"/>
      <c r="BC25" s="419"/>
      <c r="BD25" s="419"/>
      <c r="BE25" s="419"/>
      <c r="BF25" s="419"/>
      <c r="BG25" s="778"/>
      <c r="BH25" s="415"/>
      <c r="BI25" s="508"/>
      <c r="BJ25" s="508"/>
      <c r="BK25" s="508"/>
      <c r="BL25" s="508"/>
      <c r="BM25" s="508"/>
      <c r="BN25" s="508"/>
      <c r="BO25" s="1318"/>
      <c r="BP25" s="122"/>
      <c r="BQ25" s="122"/>
      <c r="BR25" s="122"/>
      <c r="BS25" s="128"/>
      <c r="BT25" s="128"/>
      <c r="BU25" s="128"/>
      <c r="BV25" s="1326"/>
      <c r="BW25" s="128"/>
      <c r="BX25" s="128"/>
      <c r="BY25" s="128"/>
      <c r="BZ25" s="128"/>
      <c r="CA25" s="128"/>
      <c r="CB25" s="128"/>
      <c r="CC25" s="1325"/>
      <c r="CD25" s="1317">
        <f t="shared" si="3"/>
        <v>0</v>
      </c>
      <c r="CE25" s="852"/>
    </row>
    <row r="26" spans="1:85" ht="21" customHeight="1" x14ac:dyDescent="0.35">
      <c r="A26" s="44" t="s">
        <v>740</v>
      </c>
      <c r="B26" s="184"/>
      <c r="C26" s="44" t="s">
        <v>756</v>
      </c>
      <c r="D26" s="44" t="s">
        <v>733</v>
      </c>
      <c r="E26" s="44"/>
      <c r="F26" s="419"/>
      <c r="G26" s="419"/>
      <c r="H26" s="419"/>
      <c r="I26" s="419"/>
      <c r="J26" s="419"/>
      <c r="K26" s="419"/>
      <c r="L26" s="419"/>
      <c r="M26" s="949"/>
      <c r="N26" s="419"/>
      <c r="O26" s="419"/>
      <c r="P26" s="419"/>
      <c r="Q26" s="419"/>
      <c r="R26" s="419"/>
      <c r="S26" s="419"/>
      <c r="T26" s="419"/>
      <c r="U26" s="949"/>
      <c r="V26" s="422"/>
      <c r="W26" s="422"/>
      <c r="X26" s="422"/>
      <c r="Y26" s="1243"/>
      <c r="Z26" s="1219"/>
      <c r="AA26" s="1219"/>
      <c r="AB26" s="1219"/>
      <c r="AC26" s="1219"/>
      <c r="AD26" s="1219"/>
      <c r="AE26" s="1219"/>
      <c r="AF26" s="1220"/>
      <c r="AG26" s="1221"/>
      <c r="AH26" s="1221"/>
      <c r="AI26" s="1221"/>
      <c r="AJ26" s="1221"/>
      <c r="AK26" s="1221"/>
      <c r="AL26" s="1221"/>
      <c r="AM26" s="1220"/>
      <c r="AN26" s="1198">
        <v>6</v>
      </c>
      <c r="AO26" s="1198">
        <v>6</v>
      </c>
      <c r="AP26" s="1198">
        <v>7</v>
      </c>
      <c r="AQ26" s="1198"/>
      <c r="AR26" s="1198">
        <v>7</v>
      </c>
      <c r="AS26" s="1198">
        <v>7</v>
      </c>
      <c r="AT26" s="734">
        <f>SUM(AN26:AS26)</f>
        <v>33</v>
      </c>
      <c r="AU26" s="1322"/>
      <c r="AV26" s="1322"/>
      <c r="AW26" s="1322"/>
      <c r="AX26" s="1322"/>
      <c r="AY26" s="1323"/>
      <c r="AZ26" s="419"/>
      <c r="BA26" s="419"/>
      <c r="BB26" s="419"/>
      <c r="BC26" s="419"/>
      <c r="BD26" s="419"/>
      <c r="BE26" s="419"/>
      <c r="BF26" s="419"/>
      <c r="BG26" s="778"/>
      <c r="BH26" s="415"/>
      <c r="BI26" s="508"/>
      <c r="BJ26" s="508"/>
      <c r="BK26" s="508"/>
      <c r="BL26" s="508"/>
      <c r="BM26" s="508"/>
      <c r="BN26" s="508"/>
      <c r="BO26" s="1318"/>
      <c r="BP26" s="122"/>
      <c r="BQ26" s="122">
        <v>6</v>
      </c>
      <c r="BR26" s="122">
        <v>6</v>
      </c>
      <c r="BS26" s="128">
        <v>6</v>
      </c>
      <c r="BT26" s="128"/>
      <c r="BU26" s="128">
        <v>3</v>
      </c>
      <c r="BV26" s="1326">
        <f>SUM(BP26:BU26)</f>
        <v>21</v>
      </c>
      <c r="BW26" s="128"/>
      <c r="BX26" s="128">
        <v>6</v>
      </c>
      <c r="BY26" s="128">
        <v>6</v>
      </c>
      <c r="BZ26" s="128">
        <v>6</v>
      </c>
      <c r="CA26" s="128"/>
      <c r="CB26" s="128">
        <v>3</v>
      </c>
      <c r="CC26" s="1325">
        <f>SUM(BW26:CB26)</f>
        <v>21</v>
      </c>
      <c r="CD26" s="1317">
        <f t="shared" si="3"/>
        <v>96</v>
      </c>
      <c r="CE26" s="1049">
        <v>6</v>
      </c>
    </row>
    <row r="27" spans="1:85" ht="21" customHeight="1" x14ac:dyDescent="0.35">
      <c r="A27" s="44" t="s">
        <v>230</v>
      </c>
      <c r="B27" s="184"/>
      <c r="C27" s="44" t="s">
        <v>231</v>
      </c>
      <c r="D27" s="44" t="s">
        <v>231</v>
      </c>
      <c r="E27" s="44"/>
      <c r="F27" s="419"/>
      <c r="G27" s="419"/>
      <c r="H27" s="419"/>
      <c r="I27" s="419"/>
      <c r="J27" s="419"/>
      <c r="K27" s="419"/>
      <c r="L27" s="419"/>
      <c r="M27" s="949"/>
      <c r="N27" s="419"/>
      <c r="O27" s="419"/>
      <c r="P27" s="419"/>
      <c r="Q27" s="419"/>
      <c r="R27" s="419"/>
      <c r="S27" s="419"/>
      <c r="T27" s="419"/>
      <c r="U27" s="949"/>
      <c r="V27" s="422"/>
      <c r="W27" s="422"/>
      <c r="X27" s="422"/>
      <c r="Y27" s="1243"/>
      <c r="Z27" s="1219"/>
      <c r="AA27" s="1219"/>
      <c r="AB27" s="1219"/>
      <c r="AC27" s="1219"/>
      <c r="AD27" s="1219"/>
      <c r="AE27" s="1219"/>
      <c r="AF27" s="1220"/>
      <c r="AG27" s="1221"/>
      <c r="AH27" s="1221"/>
      <c r="AI27" s="1221"/>
      <c r="AJ27" s="1221"/>
      <c r="AK27" s="1221"/>
      <c r="AL27" s="1221"/>
      <c r="AM27" s="1220"/>
      <c r="AN27" s="1198"/>
      <c r="AO27" s="1198"/>
      <c r="AP27" s="1198"/>
      <c r="AQ27" s="1198"/>
      <c r="AR27" s="1198"/>
      <c r="AS27" s="1198"/>
      <c r="AT27" s="734"/>
      <c r="AU27" s="1322"/>
      <c r="AV27" s="1322"/>
      <c r="AW27" s="1322"/>
      <c r="AX27" s="1322"/>
      <c r="AY27" s="1323"/>
      <c r="AZ27" s="419">
        <v>4</v>
      </c>
      <c r="BA27" s="419">
        <v>3</v>
      </c>
      <c r="BB27" s="419">
        <v>5</v>
      </c>
      <c r="BC27" s="419">
        <v>5</v>
      </c>
      <c r="BD27" s="419">
        <v>5</v>
      </c>
      <c r="BE27" s="419">
        <v>5</v>
      </c>
      <c r="BF27" s="419">
        <v>4</v>
      </c>
      <c r="BG27" s="778">
        <f>SUM(AZ27:BF27)</f>
        <v>31</v>
      </c>
      <c r="BH27" s="415">
        <v>4</v>
      </c>
      <c r="BI27" s="508">
        <v>3</v>
      </c>
      <c r="BJ27" s="508">
        <v>5</v>
      </c>
      <c r="BK27" s="508">
        <v>5</v>
      </c>
      <c r="BL27" s="508">
        <v>5</v>
      </c>
      <c r="BM27" s="508">
        <v>5</v>
      </c>
      <c r="BN27" s="508">
        <v>4</v>
      </c>
      <c r="BO27" s="1318">
        <f>SUM(BH27:BN27)</f>
        <v>31</v>
      </c>
      <c r="BP27" s="122"/>
      <c r="BQ27" s="122">
        <v>4</v>
      </c>
      <c r="BR27" s="122">
        <v>4</v>
      </c>
      <c r="BS27" s="128">
        <v>4</v>
      </c>
      <c r="BT27" s="128">
        <v>5</v>
      </c>
      <c r="BU27" s="128">
        <v>5</v>
      </c>
      <c r="BV27" s="1326">
        <f>SUM(BP27:BU27)</f>
        <v>22</v>
      </c>
      <c r="BW27" s="128"/>
      <c r="BX27" s="128">
        <v>4</v>
      </c>
      <c r="BY27" s="128">
        <v>4</v>
      </c>
      <c r="BZ27" s="128">
        <v>4</v>
      </c>
      <c r="CA27" s="128">
        <v>5</v>
      </c>
      <c r="CB27" s="128">
        <v>5</v>
      </c>
      <c r="CC27" s="1325">
        <f>SUM(BW27:CB27)</f>
        <v>22</v>
      </c>
      <c r="CD27" s="1317">
        <f t="shared" si="3"/>
        <v>128</v>
      </c>
      <c r="CE27" s="1049">
        <v>5</v>
      </c>
    </row>
    <row r="28" spans="1:85" ht="21" customHeight="1" x14ac:dyDescent="0.35">
      <c r="A28" s="44" t="s">
        <v>323</v>
      </c>
      <c r="B28" s="263"/>
      <c r="C28" s="44" t="s">
        <v>751</v>
      </c>
      <c r="D28" s="44" t="s">
        <v>751</v>
      </c>
      <c r="E28" s="44"/>
      <c r="F28" s="419"/>
      <c r="G28" s="419"/>
      <c r="H28" s="419"/>
      <c r="I28" s="419"/>
      <c r="J28" s="419"/>
      <c r="K28" s="419"/>
      <c r="L28" s="419"/>
      <c r="M28" s="949"/>
      <c r="N28" s="419"/>
      <c r="O28" s="419"/>
      <c r="P28" s="419"/>
      <c r="Q28" s="419"/>
      <c r="R28" s="419"/>
      <c r="S28" s="419"/>
      <c r="T28" s="419"/>
      <c r="U28" s="949"/>
      <c r="V28" s="1227"/>
      <c r="W28" s="422"/>
      <c r="X28" s="422"/>
      <c r="Y28" s="1243"/>
      <c r="Z28" s="1219"/>
      <c r="AA28" s="1219"/>
      <c r="AB28" s="1219"/>
      <c r="AC28" s="1219"/>
      <c r="AD28" s="1219"/>
      <c r="AE28" s="1219"/>
      <c r="AF28" s="1220"/>
      <c r="AG28" s="1221"/>
      <c r="AH28" s="1221"/>
      <c r="AI28" s="1221"/>
      <c r="AJ28" s="1221"/>
      <c r="AK28" s="1221"/>
      <c r="AL28" s="1221"/>
      <c r="AM28" s="1220"/>
      <c r="AN28" s="111"/>
      <c r="AO28" s="111"/>
      <c r="AP28" s="111"/>
      <c r="AQ28" s="111"/>
      <c r="AR28" s="111"/>
      <c r="AS28" s="111"/>
      <c r="AT28" s="734">
        <f t="shared" si="1"/>
        <v>0</v>
      </c>
      <c r="AU28" s="427"/>
      <c r="AV28" s="427"/>
      <c r="AW28" s="427"/>
      <c r="AX28" s="427"/>
      <c r="AY28" s="564"/>
      <c r="AZ28" s="419"/>
      <c r="BA28" s="419"/>
      <c r="BB28" s="419"/>
      <c r="BC28" s="419"/>
      <c r="BD28" s="419"/>
      <c r="BE28" s="419"/>
      <c r="BF28" s="419"/>
      <c r="BG28" s="778"/>
      <c r="BH28" s="415"/>
      <c r="BI28" s="508"/>
      <c r="BJ28" s="508"/>
      <c r="BK28" s="508"/>
      <c r="BL28" s="508"/>
      <c r="BM28" s="508"/>
      <c r="BN28" s="508"/>
      <c r="BO28" s="1318"/>
      <c r="BP28" s="122"/>
      <c r="BQ28" s="122">
        <v>0.5</v>
      </c>
      <c r="BR28" s="122">
        <v>3</v>
      </c>
      <c r="BS28" s="128">
        <v>2</v>
      </c>
      <c r="BT28" s="128">
        <v>3</v>
      </c>
      <c r="BU28" s="128">
        <v>1</v>
      </c>
      <c r="BV28" s="1326">
        <f>SUM(BP28:BU28)</f>
        <v>9.5</v>
      </c>
      <c r="BW28" s="128"/>
      <c r="BX28" s="128">
        <v>0.5</v>
      </c>
      <c r="BY28" s="128">
        <v>3</v>
      </c>
      <c r="BZ28" s="128">
        <v>2</v>
      </c>
      <c r="CA28" s="128">
        <v>3</v>
      </c>
      <c r="CB28" s="128">
        <v>1</v>
      </c>
      <c r="CC28" s="1325">
        <f>SUM(BW28:CB28)</f>
        <v>9.5</v>
      </c>
      <c r="CD28" s="1317">
        <f t="shared" si="3"/>
        <v>28.5</v>
      </c>
      <c r="CE28" s="1049">
        <v>9</v>
      </c>
    </row>
    <row r="29" spans="1:85" ht="21" customHeight="1" x14ac:dyDescent="0.35">
      <c r="A29" s="44" t="s">
        <v>768</v>
      </c>
      <c r="B29" s="154"/>
      <c r="C29" s="44"/>
      <c r="D29" s="44"/>
      <c r="E29" s="44"/>
      <c r="F29" s="419"/>
      <c r="G29" s="419"/>
      <c r="H29" s="419"/>
      <c r="I29" s="419"/>
      <c r="J29" s="419"/>
      <c r="K29" s="419"/>
      <c r="L29" s="419"/>
      <c r="M29" s="949"/>
      <c r="N29" s="419"/>
      <c r="O29" s="419"/>
      <c r="P29" s="419"/>
      <c r="Q29" s="419"/>
      <c r="R29" s="419"/>
      <c r="S29" s="419"/>
      <c r="T29" s="419"/>
      <c r="U29" s="949"/>
      <c r="V29" s="1227"/>
      <c r="W29" s="422"/>
      <c r="X29" s="422"/>
      <c r="Y29" s="1243"/>
      <c r="Z29" s="1219"/>
      <c r="AA29" s="1219"/>
      <c r="AB29" s="1219"/>
      <c r="AC29" s="1219"/>
      <c r="AD29" s="1219"/>
      <c r="AE29" s="1219"/>
      <c r="AF29" s="1220"/>
      <c r="AG29" s="1221"/>
      <c r="AH29" s="1221"/>
      <c r="AI29" s="1221"/>
      <c r="AJ29" s="1221"/>
      <c r="AK29" s="1221"/>
      <c r="AL29" s="1221"/>
      <c r="AM29" s="1220"/>
      <c r="AN29" s="111"/>
      <c r="AO29" s="111"/>
      <c r="AP29" s="111"/>
      <c r="AQ29" s="111"/>
      <c r="AR29" s="111"/>
      <c r="AS29" s="111"/>
      <c r="AT29" s="734"/>
      <c r="AU29" s="427"/>
      <c r="AV29" s="427"/>
      <c r="AW29" s="427"/>
      <c r="AX29" s="427"/>
      <c r="AY29" s="564"/>
      <c r="AZ29" s="419"/>
      <c r="BA29" s="419"/>
      <c r="BB29" s="419"/>
      <c r="BC29" s="419"/>
      <c r="BD29" s="419">
        <v>3</v>
      </c>
      <c r="BE29" s="419">
        <v>3</v>
      </c>
      <c r="BF29" s="419"/>
      <c r="BG29" s="778">
        <f>SUM(AZ29:BF29)</f>
        <v>6</v>
      </c>
      <c r="BH29" s="414"/>
      <c r="BI29" s="414"/>
      <c r="BJ29" s="414"/>
      <c r="BK29" s="414"/>
      <c r="BL29" s="414">
        <v>3</v>
      </c>
      <c r="BM29" s="414">
        <v>3</v>
      </c>
      <c r="BN29" s="414"/>
      <c r="BO29" s="1314">
        <f>SUM(BH29:BN29)</f>
        <v>6</v>
      </c>
      <c r="BP29" s="122"/>
      <c r="BQ29" s="122"/>
      <c r="BR29" s="122"/>
      <c r="BS29" s="122"/>
      <c r="BT29" s="122"/>
      <c r="BU29" s="122"/>
      <c r="BV29" s="1210"/>
      <c r="BW29" s="122"/>
      <c r="BX29" s="122"/>
      <c r="BY29" s="122"/>
      <c r="BZ29" s="122"/>
      <c r="CA29" s="122"/>
      <c r="CB29" s="122"/>
      <c r="CC29" s="1360"/>
      <c r="CD29" s="1317">
        <f t="shared" si="3"/>
        <v>12</v>
      </c>
      <c r="CE29" s="852"/>
    </row>
    <row r="30" spans="1:85" ht="21" customHeight="1" x14ac:dyDescent="0.35">
      <c r="A30" s="88" t="s">
        <v>312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561"/>
      <c r="N30" s="561"/>
      <c r="O30" s="561"/>
      <c r="P30" s="561"/>
      <c r="Q30" s="561"/>
      <c r="R30" s="561"/>
      <c r="S30" s="561"/>
      <c r="T30" s="561"/>
      <c r="U30" s="561"/>
      <c r="V30" s="88"/>
      <c r="W30" s="88"/>
      <c r="X30" s="88"/>
      <c r="Y30" s="561"/>
      <c r="Z30" s="88"/>
      <c r="AA30" s="88"/>
      <c r="AB30" s="88"/>
      <c r="AC30" s="88"/>
      <c r="AD30" s="88"/>
      <c r="AE30" s="88"/>
      <c r="AF30" s="561"/>
      <c r="AG30" s="561"/>
      <c r="AH30" s="561"/>
      <c r="AI30" s="561"/>
      <c r="AJ30" s="561"/>
      <c r="AK30" s="561"/>
      <c r="AL30" s="561"/>
      <c r="AM30" s="561"/>
      <c r="AN30" s="88"/>
      <c r="AO30" s="88"/>
      <c r="AP30" s="88"/>
      <c r="AQ30" s="88"/>
      <c r="AR30" s="88"/>
      <c r="AS30" s="88"/>
      <c r="AT30" s="561"/>
      <c r="AU30" s="88"/>
      <c r="AV30" s="88"/>
      <c r="AW30" s="88"/>
      <c r="AX30" s="88"/>
      <c r="AY30" s="561"/>
      <c r="AZ30" s="88"/>
      <c r="BA30" s="88"/>
      <c r="BB30" s="88"/>
      <c r="BC30" s="88"/>
      <c r="BD30" s="88"/>
      <c r="BE30" s="88"/>
      <c r="BF30" s="88"/>
      <c r="BG30" s="561"/>
      <c r="BH30" s="561"/>
      <c r="BI30" s="561"/>
      <c r="BJ30" s="561"/>
      <c r="BK30" s="561"/>
      <c r="BL30" s="561"/>
      <c r="BM30" s="561"/>
      <c r="BN30" s="561"/>
      <c r="BO30" s="561"/>
      <c r="BP30" s="88"/>
      <c r="BQ30" s="88"/>
      <c r="BR30" s="88"/>
      <c r="BS30" s="88"/>
      <c r="BT30" s="88"/>
      <c r="BU30" s="88"/>
      <c r="BV30" s="561"/>
      <c r="BW30" s="561"/>
      <c r="BX30" s="561"/>
      <c r="BY30" s="561"/>
      <c r="BZ30" s="561"/>
      <c r="CA30" s="561"/>
      <c r="CB30" s="561"/>
      <c r="CC30" s="561"/>
      <c r="CD30" s="226"/>
      <c r="CE30" s="88"/>
    </row>
    <row r="31" spans="1:85" ht="21" customHeight="1" x14ac:dyDescent="0.35">
      <c r="A31" s="88" t="s">
        <v>360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561"/>
      <c r="N31" s="561"/>
      <c r="O31" s="561"/>
      <c r="P31" s="561"/>
      <c r="Q31" s="561"/>
      <c r="R31" s="561"/>
      <c r="S31" s="561"/>
      <c r="T31" s="561"/>
      <c r="U31" s="561"/>
      <c r="V31" s="88"/>
      <c r="W31" s="88"/>
      <c r="X31" s="88"/>
      <c r="Y31" s="561"/>
      <c r="Z31" s="88"/>
      <c r="AA31" s="88"/>
      <c r="AB31" s="88"/>
      <c r="AC31" s="88"/>
      <c r="AD31" s="88"/>
      <c r="AE31" s="88"/>
      <c r="AF31" s="561"/>
      <c r="AG31" s="561"/>
      <c r="AH31" s="561"/>
      <c r="AI31" s="561"/>
      <c r="AJ31" s="561"/>
      <c r="AK31" s="561"/>
      <c r="AL31" s="561"/>
      <c r="AM31" s="561"/>
      <c r="AN31" s="88"/>
      <c r="AO31" s="88"/>
      <c r="AP31" s="88"/>
      <c r="AQ31" s="88"/>
      <c r="AR31" s="88"/>
      <c r="AS31" s="88"/>
      <c r="AT31" s="561"/>
      <c r="AU31" s="88"/>
      <c r="AV31" s="88"/>
      <c r="AW31" s="88"/>
      <c r="AX31" s="88"/>
      <c r="AY31" s="561"/>
      <c r="AZ31" s="88"/>
      <c r="BA31" s="88"/>
      <c r="BB31" s="88"/>
      <c r="BC31" s="88"/>
      <c r="BD31" s="88"/>
      <c r="BE31" s="88"/>
      <c r="BF31" s="88"/>
      <c r="BG31" s="561"/>
      <c r="BH31" s="561"/>
      <c r="BI31" s="561"/>
      <c r="BJ31" s="561"/>
      <c r="BK31" s="561"/>
      <c r="BL31" s="561"/>
      <c r="BM31" s="561"/>
      <c r="BN31" s="561"/>
      <c r="BO31" s="561"/>
      <c r="BP31" s="88"/>
      <c r="BQ31" s="88"/>
      <c r="BR31" s="88"/>
      <c r="BS31" s="88"/>
      <c r="BT31" s="88"/>
      <c r="BU31" s="88"/>
      <c r="BV31" s="561"/>
      <c r="BW31" s="561"/>
      <c r="BX31" s="561"/>
      <c r="BY31" s="561"/>
      <c r="BZ31" s="561"/>
      <c r="CA31" s="561"/>
      <c r="CB31" s="561"/>
      <c r="CC31" s="561"/>
      <c r="CD31" s="226"/>
      <c r="CE31" s="88"/>
    </row>
    <row r="32" spans="1:85" x14ac:dyDescent="0.35">
      <c r="A32" s="88" t="s">
        <v>322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561"/>
      <c r="N32" s="561"/>
      <c r="O32" s="561"/>
      <c r="P32" s="561"/>
      <c r="Q32" s="561"/>
      <c r="R32" s="561"/>
      <c r="S32" s="561"/>
      <c r="T32" s="561"/>
      <c r="U32" s="561"/>
      <c r="V32" s="88"/>
      <c r="W32" s="88"/>
      <c r="X32" s="88"/>
      <c r="Y32" s="561"/>
      <c r="Z32" s="88"/>
      <c r="AA32" s="88"/>
      <c r="AB32" s="88"/>
      <c r="AC32" s="88"/>
      <c r="AD32" s="88"/>
      <c r="AE32" s="88"/>
      <c r="AF32" s="561"/>
      <c r="AG32" s="561"/>
      <c r="AH32" s="561"/>
      <c r="AI32" s="561"/>
      <c r="AJ32" s="561"/>
      <c r="AK32" s="561"/>
      <c r="AL32" s="561"/>
      <c r="AM32" s="561"/>
      <c r="AN32" s="88"/>
      <c r="AO32" s="88"/>
      <c r="AP32" s="88"/>
      <c r="AQ32" s="88"/>
      <c r="AR32" s="88"/>
      <c r="AS32" s="88"/>
      <c r="AT32" s="561"/>
      <c r="AU32" s="88"/>
      <c r="AV32" s="88"/>
      <c r="AW32" s="88"/>
      <c r="AX32" s="88"/>
      <c r="AY32" s="561"/>
      <c r="AZ32" s="88"/>
      <c r="BA32" s="88"/>
      <c r="BB32" s="88"/>
      <c r="BC32" s="88"/>
      <c r="BD32" s="88"/>
      <c r="BE32" s="88"/>
      <c r="BF32" s="88"/>
      <c r="BG32" s="561"/>
      <c r="BH32" s="561"/>
      <c r="BI32" s="561"/>
      <c r="BJ32" s="561"/>
      <c r="BK32" s="561"/>
      <c r="BL32" s="561"/>
      <c r="BM32" s="561"/>
      <c r="BN32" s="561"/>
      <c r="BO32" s="561"/>
      <c r="BP32" s="88"/>
      <c r="BQ32" s="88"/>
      <c r="BR32" s="88"/>
      <c r="BS32" s="88"/>
      <c r="BT32" s="88"/>
      <c r="BU32" s="88"/>
      <c r="BV32" s="561"/>
      <c r="BW32" s="561"/>
      <c r="BX32" s="561"/>
      <c r="BY32" s="561"/>
      <c r="BZ32" s="561"/>
      <c r="CA32" s="561"/>
      <c r="CB32" s="561"/>
      <c r="CC32" s="561"/>
      <c r="CD32" s="226"/>
      <c r="CE32" s="88"/>
    </row>
    <row r="33" spans="1:83" x14ac:dyDescent="0.35">
      <c r="A33" s="88" t="s">
        <v>503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561"/>
      <c r="N33" s="561"/>
      <c r="O33" s="561"/>
      <c r="P33" s="561"/>
      <c r="Q33" s="561"/>
      <c r="R33" s="561"/>
      <c r="S33" s="561"/>
      <c r="T33" s="561"/>
      <c r="U33" s="561"/>
      <c r="V33" s="88"/>
      <c r="W33" s="88"/>
      <c r="X33" s="88"/>
      <c r="Y33" s="561"/>
      <c r="Z33" s="88"/>
      <c r="AA33" s="88"/>
      <c r="AB33" s="88"/>
      <c r="AC33" s="88"/>
      <c r="AD33" s="88"/>
      <c r="AE33" s="88"/>
      <c r="AF33" s="561"/>
      <c r="AG33" s="561"/>
      <c r="AH33" s="561"/>
      <c r="AI33" s="561"/>
      <c r="AJ33" s="561"/>
      <c r="AK33" s="561"/>
      <c r="AL33" s="561"/>
      <c r="AM33" s="561"/>
      <c r="AN33" s="88"/>
      <c r="AO33" s="88"/>
      <c r="AP33" s="88"/>
      <c r="AQ33" s="88"/>
      <c r="AR33" s="88"/>
      <c r="AS33" s="88"/>
      <c r="AT33" s="561"/>
      <c r="AU33" s="88"/>
      <c r="AV33" s="88"/>
      <c r="AW33" s="88"/>
      <c r="AX33" s="88"/>
      <c r="AY33" s="561"/>
      <c r="AZ33" s="88"/>
      <c r="BA33" s="88"/>
      <c r="BB33" s="88"/>
      <c r="BC33" s="88"/>
      <c r="BD33" s="88"/>
      <c r="BE33" s="88"/>
      <c r="BF33" s="88"/>
      <c r="BG33" s="561"/>
      <c r="BH33" s="561"/>
      <c r="BI33" s="561"/>
      <c r="BJ33" s="561"/>
      <c r="BK33" s="561"/>
      <c r="BL33" s="561"/>
      <c r="BM33" s="561"/>
      <c r="BN33" s="561"/>
      <c r="BO33" s="561"/>
      <c r="BP33" s="88"/>
      <c r="BQ33" s="88"/>
      <c r="BR33" s="88"/>
      <c r="BS33" s="88"/>
      <c r="BT33" s="88"/>
      <c r="BU33" s="88"/>
      <c r="BV33" s="561"/>
      <c r="BW33" s="561"/>
      <c r="BX33" s="561"/>
      <c r="BY33" s="561"/>
      <c r="BZ33" s="561"/>
      <c r="CA33" s="561"/>
      <c r="CB33" s="561"/>
      <c r="CC33" s="561"/>
      <c r="CD33" s="226"/>
      <c r="CE33" s="88"/>
    </row>
    <row r="34" spans="1:83" x14ac:dyDescent="0.3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561"/>
      <c r="N34" s="561"/>
      <c r="O34" s="561"/>
      <c r="P34" s="561"/>
      <c r="Q34" s="561"/>
      <c r="R34" s="561"/>
      <c r="S34" s="561"/>
      <c r="T34" s="561"/>
      <c r="U34" s="561"/>
      <c r="V34" s="88"/>
      <c r="W34" s="88"/>
      <c r="X34" s="88"/>
      <c r="Y34" s="561"/>
      <c r="Z34" s="88"/>
      <c r="AA34" s="88"/>
      <c r="AB34" s="88"/>
      <c r="AC34" s="88"/>
      <c r="AD34" s="88"/>
      <c r="AE34" s="88"/>
      <c r="AF34" s="561"/>
      <c r="AG34" s="561"/>
      <c r="AH34" s="561"/>
      <c r="AI34" s="561"/>
      <c r="AJ34" s="561"/>
      <c r="AK34" s="561"/>
      <c r="AL34" s="561"/>
      <c r="AM34" s="561"/>
      <c r="AN34" s="88"/>
      <c r="AO34" s="88"/>
      <c r="AP34" s="88"/>
      <c r="AQ34" s="88"/>
      <c r="AR34" s="88"/>
      <c r="AS34" s="88"/>
      <c r="AT34" s="561"/>
      <c r="AU34" s="88"/>
      <c r="AV34" s="88"/>
      <c r="AW34" s="88"/>
      <c r="AX34" s="88"/>
      <c r="AY34" s="561"/>
      <c r="AZ34" s="88"/>
      <c r="BA34" s="88"/>
      <c r="BB34" s="88"/>
      <c r="BC34" s="88"/>
      <c r="BD34" s="88"/>
      <c r="BE34" s="88"/>
      <c r="BF34" s="88"/>
      <c r="BG34" s="561"/>
      <c r="BH34" s="561"/>
      <c r="BI34" s="561"/>
      <c r="BJ34" s="561"/>
      <c r="BK34" s="561"/>
      <c r="BL34" s="561"/>
      <c r="BM34" s="561"/>
      <c r="BN34" s="561"/>
      <c r="BO34" s="561"/>
      <c r="BP34" s="88"/>
      <c r="BQ34" s="88"/>
      <c r="BR34" s="88"/>
      <c r="BS34" s="88"/>
      <c r="BT34" s="88"/>
      <c r="BU34" s="88"/>
      <c r="BV34" s="561"/>
      <c r="BW34" s="561"/>
      <c r="BX34" s="561"/>
      <c r="BY34" s="561"/>
      <c r="BZ34" s="561"/>
      <c r="CA34" s="561"/>
      <c r="CB34" s="561"/>
      <c r="CC34" s="561"/>
      <c r="CD34" s="226"/>
      <c r="CE34" s="88"/>
    </row>
  </sheetData>
  <sortState xmlns:xlrd2="http://schemas.microsoft.com/office/spreadsheetml/2017/richdata2" ref="A6:CD28">
    <sortCondition descending="1" ref="CD6:CD28"/>
  </sortState>
  <mergeCells count="11">
    <mergeCell ref="BW3:CB3"/>
    <mergeCell ref="V3:Y3"/>
    <mergeCell ref="F3:M3"/>
    <mergeCell ref="N3:U3"/>
    <mergeCell ref="AG3:AM3"/>
    <mergeCell ref="BP3:BV3"/>
    <mergeCell ref="AZ3:BG3"/>
    <mergeCell ref="AU3:AY3"/>
    <mergeCell ref="AN3:AT3"/>
    <mergeCell ref="Z3:AF3"/>
    <mergeCell ref="BH3:BN3"/>
  </mergeCells>
  <phoneticPr fontId="5" type="noConversion"/>
  <pageMargins left="0.5" right="0.5" top="0.5" bottom="0.5" header="0" footer="0"/>
  <pageSetup scale="90" orientation="portrait" r:id="rId1"/>
  <headerFooter alignWithMargins="0"/>
  <ignoredErrors>
    <ignoredError sqref="BV12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Z89"/>
  <sheetViews>
    <sheetView zoomScale="80" zoomScaleNormal="80" workbookViewId="0">
      <pane xSplit="1" topLeftCell="BU1" activePane="topRight" state="frozen"/>
      <selection activeCell="BS17" sqref="BS17"/>
      <selection pane="topRight" activeCell="A2" sqref="A2"/>
    </sheetView>
  </sheetViews>
  <sheetFormatPr defaultColWidth="9.109375" defaultRowHeight="15" x14ac:dyDescent="0.35"/>
  <cols>
    <col min="1" max="1" width="32.5546875" style="50" customWidth="1"/>
    <col min="2" max="2" width="8.109375" style="50" bestFit="1" customWidth="1"/>
    <col min="3" max="3" width="26.33203125" style="50" bestFit="1" customWidth="1"/>
    <col min="4" max="4" width="3.88671875" style="50" customWidth="1"/>
    <col min="5" max="11" width="5.6640625" style="50" customWidth="1"/>
    <col min="12" max="20" width="5.6640625" style="537" customWidth="1"/>
    <col min="21" max="23" width="5.6640625" style="50" customWidth="1"/>
    <col min="24" max="24" width="5.6640625" style="537" customWidth="1"/>
    <col min="25" max="30" width="5.6640625" style="77" customWidth="1"/>
    <col min="31" max="38" width="5.6640625" style="594" customWidth="1"/>
    <col min="39" max="44" width="5.6640625" style="50" customWidth="1"/>
    <col min="45" max="45" width="5.6640625" style="537" customWidth="1"/>
    <col min="46" max="52" width="5.6640625" style="50" customWidth="1"/>
    <col min="53" max="61" width="5.6640625" style="537" customWidth="1"/>
    <col min="62" max="67" width="5.6640625" style="77" customWidth="1"/>
    <col min="68" max="75" width="5.6640625" style="594" customWidth="1"/>
    <col min="76" max="76" width="10" style="50" customWidth="1"/>
    <col min="77" max="16384" width="9.109375" style="50"/>
  </cols>
  <sheetData>
    <row r="1" spans="1:78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139"/>
      <c r="J1" s="139"/>
      <c r="Y1" s="1396"/>
      <c r="Z1" s="1396"/>
      <c r="AA1" s="50"/>
      <c r="AB1" s="50"/>
      <c r="AC1" s="50"/>
      <c r="AD1" s="50"/>
      <c r="AE1" s="537"/>
      <c r="AF1" s="537"/>
      <c r="AG1" s="537"/>
      <c r="AH1" s="537"/>
      <c r="AI1" s="537"/>
      <c r="AJ1" s="537"/>
      <c r="AK1" s="537"/>
      <c r="AL1" s="537"/>
      <c r="BJ1" s="50"/>
      <c r="BK1" s="50"/>
      <c r="BL1" s="50"/>
      <c r="BM1" s="50"/>
      <c r="BN1" s="50"/>
      <c r="BO1" s="50"/>
      <c r="BP1" s="537"/>
      <c r="BQ1" s="537"/>
      <c r="BR1" s="537"/>
      <c r="BS1" s="537"/>
      <c r="BT1" s="537"/>
      <c r="BU1" s="537"/>
      <c r="BV1" s="537"/>
      <c r="BW1" s="537"/>
    </row>
    <row r="2" spans="1:78" ht="21" x14ac:dyDescent="0.4">
      <c r="A2" s="358" t="s">
        <v>227</v>
      </c>
      <c r="B2" s="140"/>
      <c r="C2" s="141"/>
      <c r="D2" s="141"/>
      <c r="U2" s="49"/>
      <c r="V2" s="49"/>
      <c r="Y2" s="50"/>
      <c r="Z2" s="50"/>
      <c r="AA2" s="50"/>
      <c r="AB2" s="50"/>
      <c r="AC2" s="50"/>
      <c r="AD2" s="50"/>
      <c r="AE2" s="537"/>
      <c r="AF2" s="537"/>
      <c r="AG2" s="537"/>
      <c r="AH2" s="537"/>
      <c r="AI2" s="537"/>
      <c r="AJ2" s="537"/>
      <c r="AK2" s="537"/>
      <c r="AL2" s="537"/>
      <c r="BJ2" s="50"/>
      <c r="BK2" s="50"/>
      <c r="BL2" s="50"/>
      <c r="BM2" s="50"/>
      <c r="BN2" s="50"/>
      <c r="BO2" s="50"/>
      <c r="BP2" s="537"/>
      <c r="BQ2" s="537"/>
      <c r="BR2" s="537"/>
      <c r="BS2" s="537"/>
      <c r="BT2" s="537"/>
      <c r="BU2" s="537"/>
      <c r="BV2" s="537"/>
      <c r="BW2" s="537"/>
    </row>
    <row r="3" spans="1:78" ht="16.2" x14ac:dyDescent="0.4">
      <c r="A3" s="52"/>
      <c r="B3" s="52"/>
      <c r="C3" s="52"/>
      <c r="D3" s="52"/>
      <c r="E3" s="1505" t="s">
        <v>298</v>
      </c>
      <c r="F3" s="1506"/>
      <c r="G3" s="1506"/>
      <c r="H3" s="1506"/>
      <c r="I3" s="1506"/>
      <c r="J3" s="1506"/>
      <c r="K3" s="1506"/>
      <c r="L3" s="1507"/>
      <c r="M3" s="1497" t="s">
        <v>298</v>
      </c>
      <c r="N3" s="1498"/>
      <c r="O3" s="1498"/>
      <c r="P3" s="1498"/>
      <c r="Q3" s="1498"/>
      <c r="R3" s="1498"/>
      <c r="S3" s="1498"/>
      <c r="T3" s="1499"/>
      <c r="U3" s="1514" t="s">
        <v>1</v>
      </c>
      <c r="V3" s="1515"/>
      <c r="W3" s="1515"/>
      <c r="X3" s="1516"/>
      <c r="Y3" s="1511" t="s">
        <v>252</v>
      </c>
      <c r="Z3" s="1512"/>
      <c r="AA3" s="1512"/>
      <c r="AB3" s="1512"/>
      <c r="AC3" s="1512"/>
      <c r="AD3" s="1512"/>
      <c r="AE3" s="1513"/>
      <c r="AF3" s="1517" t="s">
        <v>252</v>
      </c>
      <c r="AG3" s="1518"/>
      <c r="AH3" s="1518"/>
      <c r="AI3" s="1518"/>
      <c r="AJ3" s="1518"/>
      <c r="AK3" s="1518"/>
      <c r="AL3" s="1519"/>
      <c r="AM3" s="1508" t="s">
        <v>251</v>
      </c>
      <c r="AN3" s="1509"/>
      <c r="AO3" s="1509"/>
      <c r="AP3" s="1509"/>
      <c r="AQ3" s="1509"/>
      <c r="AR3" s="1509"/>
      <c r="AS3" s="1510"/>
      <c r="AT3" s="1497" t="s">
        <v>296</v>
      </c>
      <c r="AU3" s="1498"/>
      <c r="AV3" s="1498"/>
      <c r="AW3" s="1498"/>
      <c r="AX3" s="1498"/>
      <c r="AY3" s="1498"/>
      <c r="AZ3" s="1498"/>
      <c r="BA3" s="1499"/>
      <c r="BB3" s="1497" t="s">
        <v>296</v>
      </c>
      <c r="BC3" s="1498"/>
      <c r="BD3" s="1498"/>
      <c r="BE3" s="1498"/>
      <c r="BF3" s="1498"/>
      <c r="BG3" s="1498"/>
      <c r="BH3" s="1498"/>
      <c r="BI3" s="1499"/>
      <c r="BJ3" s="1511" t="s">
        <v>252</v>
      </c>
      <c r="BK3" s="1512"/>
      <c r="BL3" s="1512"/>
      <c r="BM3" s="1512"/>
      <c r="BN3" s="1512"/>
      <c r="BO3" s="1512"/>
      <c r="BP3" s="1513"/>
      <c r="BQ3" s="1511" t="s">
        <v>495</v>
      </c>
      <c r="BR3" s="1512"/>
      <c r="BS3" s="1512"/>
      <c r="BT3" s="1512"/>
      <c r="BU3" s="1512"/>
      <c r="BV3" s="1512"/>
      <c r="BW3" s="1513"/>
    </row>
    <row r="4" spans="1:78" ht="136.5" customHeight="1" x14ac:dyDescent="0.35">
      <c r="A4" s="52" t="s">
        <v>29</v>
      </c>
      <c r="B4" s="52" t="s">
        <v>17</v>
      </c>
      <c r="C4" s="52" t="s">
        <v>156</v>
      </c>
      <c r="D4" s="52"/>
      <c r="E4" s="399" t="s">
        <v>62</v>
      </c>
      <c r="F4" s="399" t="s">
        <v>77</v>
      </c>
      <c r="G4" s="399" t="s">
        <v>344</v>
      </c>
      <c r="H4" s="399" t="s">
        <v>343</v>
      </c>
      <c r="I4" s="399" t="s">
        <v>73</v>
      </c>
      <c r="J4" s="399" t="s">
        <v>239</v>
      </c>
      <c r="K4" s="399" t="s">
        <v>72</v>
      </c>
      <c r="L4" s="635" t="s">
        <v>349</v>
      </c>
      <c r="M4" s="397" t="s">
        <v>62</v>
      </c>
      <c r="N4" s="398" t="s">
        <v>77</v>
      </c>
      <c r="O4" s="398" t="s">
        <v>344</v>
      </c>
      <c r="P4" s="398" t="s">
        <v>343</v>
      </c>
      <c r="Q4" s="398" t="s">
        <v>73</v>
      </c>
      <c r="R4" s="398" t="s">
        <v>239</v>
      </c>
      <c r="S4" s="398" t="s">
        <v>72</v>
      </c>
      <c r="T4" s="1004" t="s">
        <v>349</v>
      </c>
      <c r="U4" s="400" t="s">
        <v>62</v>
      </c>
      <c r="V4" s="400" t="s">
        <v>72</v>
      </c>
      <c r="W4" s="400" t="s">
        <v>64</v>
      </c>
      <c r="X4" s="1031" t="s">
        <v>349</v>
      </c>
      <c r="Y4" s="117" t="s">
        <v>77</v>
      </c>
      <c r="Z4" s="117" t="s">
        <v>72</v>
      </c>
      <c r="AA4" s="117" t="s">
        <v>73</v>
      </c>
      <c r="AB4" s="117" t="s">
        <v>64</v>
      </c>
      <c r="AC4" s="117" t="s">
        <v>343</v>
      </c>
      <c r="AD4" s="116" t="s">
        <v>62</v>
      </c>
      <c r="AE4" s="735" t="s">
        <v>349</v>
      </c>
      <c r="AF4" s="376" t="s">
        <v>77</v>
      </c>
      <c r="AG4" s="524" t="s">
        <v>72</v>
      </c>
      <c r="AH4" s="524" t="s">
        <v>73</v>
      </c>
      <c r="AI4" s="524" t="s">
        <v>64</v>
      </c>
      <c r="AJ4" s="524" t="s">
        <v>343</v>
      </c>
      <c r="AK4" s="533" t="s">
        <v>62</v>
      </c>
      <c r="AL4" s="728" t="s">
        <v>349</v>
      </c>
      <c r="AM4" s="493"/>
      <c r="AN4" s="493" t="s">
        <v>72</v>
      </c>
      <c r="AO4" s="493" t="s">
        <v>344</v>
      </c>
      <c r="AP4" s="493" t="s">
        <v>73</v>
      </c>
      <c r="AQ4" s="493" t="s">
        <v>62</v>
      </c>
      <c r="AR4" s="493" t="s">
        <v>64</v>
      </c>
      <c r="AS4" s="746" t="s">
        <v>349</v>
      </c>
      <c r="AT4" s="480" t="s">
        <v>116</v>
      </c>
      <c r="AU4" s="481" t="s">
        <v>73</v>
      </c>
      <c r="AV4" s="481" t="s">
        <v>77</v>
      </c>
      <c r="AW4" s="481" t="s">
        <v>72</v>
      </c>
      <c r="AX4" s="481" t="s">
        <v>343</v>
      </c>
      <c r="AY4" s="481" t="s">
        <v>344</v>
      </c>
      <c r="AZ4" s="481" t="s">
        <v>62</v>
      </c>
      <c r="BA4" s="769" t="s">
        <v>349</v>
      </c>
      <c r="BB4" s="480" t="s">
        <v>116</v>
      </c>
      <c r="BC4" s="481" t="s">
        <v>73</v>
      </c>
      <c r="BD4" s="481" t="s">
        <v>77</v>
      </c>
      <c r="BE4" s="481" t="s">
        <v>72</v>
      </c>
      <c r="BF4" s="481" t="s">
        <v>343</v>
      </c>
      <c r="BG4" s="481" t="s">
        <v>344</v>
      </c>
      <c r="BH4" s="481" t="s">
        <v>62</v>
      </c>
      <c r="BI4" s="940" t="s">
        <v>349</v>
      </c>
      <c r="BJ4" s="117" t="s">
        <v>193</v>
      </c>
      <c r="BK4" s="117" t="s">
        <v>64</v>
      </c>
      <c r="BL4" s="117" t="s">
        <v>72</v>
      </c>
      <c r="BM4" s="117" t="s">
        <v>343</v>
      </c>
      <c r="BN4" s="117" t="s">
        <v>62</v>
      </c>
      <c r="BO4" s="117" t="s">
        <v>77</v>
      </c>
      <c r="BP4" s="796" t="s">
        <v>349</v>
      </c>
      <c r="BQ4" s="373" t="s">
        <v>193</v>
      </c>
      <c r="BR4" s="375" t="s">
        <v>64</v>
      </c>
      <c r="BS4" s="375" t="s">
        <v>72</v>
      </c>
      <c r="BT4" s="375" t="s">
        <v>343</v>
      </c>
      <c r="BU4" s="375" t="s">
        <v>62</v>
      </c>
      <c r="BV4" s="375" t="s">
        <v>77</v>
      </c>
      <c r="BW4" s="801" t="s">
        <v>349</v>
      </c>
      <c r="BX4" s="53" t="s">
        <v>169</v>
      </c>
      <c r="BY4" s="50" t="s">
        <v>499</v>
      </c>
    </row>
    <row r="5" spans="1:78" ht="21" customHeight="1" x14ac:dyDescent="0.4">
      <c r="A5" s="51" t="s">
        <v>413</v>
      </c>
      <c r="B5" s="51">
        <v>321</v>
      </c>
      <c r="C5" s="51" t="s">
        <v>246</v>
      </c>
      <c r="D5" s="49"/>
      <c r="E5" s="435"/>
      <c r="F5" s="435"/>
      <c r="G5" s="435"/>
      <c r="H5" s="435"/>
      <c r="I5" s="435"/>
      <c r="J5" s="435"/>
      <c r="K5" s="435"/>
      <c r="L5" s="647">
        <f>SUM(E5:K5)</f>
        <v>0</v>
      </c>
      <c r="M5" s="1065"/>
      <c r="N5" s="432"/>
      <c r="O5" s="432"/>
      <c r="P5" s="432"/>
      <c r="Q5" s="432"/>
      <c r="R5" s="432"/>
      <c r="S5" s="432"/>
      <c r="T5" s="1005"/>
      <c r="U5" s="438"/>
      <c r="V5" s="438"/>
      <c r="W5" s="438"/>
      <c r="X5" s="1014">
        <f>SUM(U5:W5)</f>
        <v>0</v>
      </c>
      <c r="Y5" s="124">
        <v>3</v>
      </c>
      <c r="Z5" s="124">
        <v>3</v>
      </c>
      <c r="AA5" s="124">
        <v>3</v>
      </c>
      <c r="AB5" s="124">
        <v>3</v>
      </c>
      <c r="AC5" s="124">
        <v>2</v>
      </c>
      <c r="AD5" s="124">
        <v>5</v>
      </c>
      <c r="AE5" s="737">
        <f>SUM(Y5:AD5)</f>
        <v>19</v>
      </c>
      <c r="AF5" s="1155">
        <v>3</v>
      </c>
      <c r="AG5" s="1155">
        <v>3</v>
      </c>
      <c r="AH5" s="1155">
        <v>3</v>
      </c>
      <c r="AI5" s="1155">
        <v>3</v>
      </c>
      <c r="AJ5" s="1155">
        <v>2</v>
      </c>
      <c r="AK5" s="1155">
        <v>5</v>
      </c>
      <c r="AL5" s="737">
        <f>SUM(AF5:AK5)</f>
        <v>19</v>
      </c>
      <c r="AM5" s="279"/>
      <c r="AN5" s="279"/>
      <c r="AO5" s="279"/>
      <c r="AP5" s="279"/>
      <c r="AQ5" s="279"/>
      <c r="AR5" s="279"/>
      <c r="AS5" s="737">
        <f>SUM(AN5:AR5)</f>
        <v>0</v>
      </c>
      <c r="AT5" s="435"/>
      <c r="AU5" s="435"/>
      <c r="AV5" s="435"/>
      <c r="AW5" s="435"/>
      <c r="AX5" s="435"/>
      <c r="AY5" s="435"/>
      <c r="AZ5" s="435"/>
      <c r="BA5" s="760"/>
      <c r="BB5" s="1279"/>
      <c r="BC5" s="1279"/>
      <c r="BD5" s="1279"/>
      <c r="BE5" s="1271"/>
      <c r="BF5" s="1279"/>
      <c r="BG5" s="1279"/>
      <c r="BH5" s="1279"/>
      <c r="BI5" s="1270"/>
      <c r="BJ5" s="124">
        <v>4</v>
      </c>
      <c r="BK5" s="124">
        <v>3</v>
      </c>
      <c r="BL5" s="124">
        <v>2</v>
      </c>
      <c r="BM5" s="124">
        <v>3</v>
      </c>
      <c r="BN5" s="124">
        <v>4</v>
      </c>
      <c r="BO5" s="124">
        <v>4</v>
      </c>
      <c r="BP5" s="810">
        <f t="shared" ref="BP5:BP8" si="0">SUM(BJ5:BO5)</f>
        <v>20</v>
      </c>
      <c r="BQ5" s="1155">
        <v>4</v>
      </c>
      <c r="BR5" s="1155">
        <v>3</v>
      </c>
      <c r="BS5" s="1155">
        <v>2</v>
      </c>
      <c r="BT5" s="1155">
        <v>3</v>
      </c>
      <c r="BU5" s="1155">
        <v>4</v>
      </c>
      <c r="BV5" s="1155">
        <v>4</v>
      </c>
      <c r="BW5" s="810">
        <f t="shared" ref="BW5:BW8" si="1">SUM(BQ5:BV5)</f>
        <v>20</v>
      </c>
      <c r="BX5" s="100">
        <f>SUM(L5,T5,AE5,AL5,AS5,BP5,BW5,BA5, BI5,X5)</f>
        <v>78</v>
      </c>
      <c r="BY5" s="1056">
        <v>3</v>
      </c>
    </row>
    <row r="6" spans="1:78" ht="21" customHeight="1" x14ac:dyDescent="0.4">
      <c r="A6" s="51" t="s">
        <v>307</v>
      </c>
      <c r="B6" s="57">
        <v>320</v>
      </c>
      <c r="C6" s="51" t="s">
        <v>248</v>
      </c>
      <c r="D6" s="58"/>
      <c r="E6" s="435"/>
      <c r="F6" s="435"/>
      <c r="G6" s="435"/>
      <c r="H6" s="435"/>
      <c r="I6" s="435"/>
      <c r="J6" s="435"/>
      <c r="K6" s="435"/>
      <c r="L6" s="647">
        <f>SUM(E6:K6)</f>
        <v>0</v>
      </c>
      <c r="M6" s="1065"/>
      <c r="N6" s="432"/>
      <c r="O6" s="432"/>
      <c r="P6" s="432"/>
      <c r="Q6" s="432"/>
      <c r="R6" s="432"/>
      <c r="S6" s="432"/>
      <c r="T6" s="1005"/>
      <c r="U6" s="438"/>
      <c r="V6" s="438"/>
      <c r="W6" s="438"/>
      <c r="X6" s="1014"/>
      <c r="Y6" s="124"/>
      <c r="Z6" s="124"/>
      <c r="AA6" s="124"/>
      <c r="AB6" s="124"/>
      <c r="AC6" s="124"/>
      <c r="AD6" s="124"/>
      <c r="AE6" s="737">
        <f>SUM(Y6:AD6)</f>
        <v>0</v>
      </c>
      <c r="AF6" s="1267"/>
      <c r="AG6" s="1267"/>
      <c r="AH6" s="1267"/>
      <c r="AI6" s="1267"/>
      <c r="AJ6" s="1267"/>
      <c r="AK6" s="1267"/>
      <c r="AL6" s="737">
        <f>SUM(AF6:AK6)</f>
        <v>0</v>
      </c>
      <c r="AM6" s="279"/>
      <c r="AN6" s="279"/>
      <c r="AO6" s="279"/>
      <c r="AP6" s="279"/>
      <c r="AQ6" s="279"/>
      <c r="AR6" s="279"/>
      <c r="AS6" s="737"/>
      <c r="AT6" s="435"/>
      <c r="AU6" s="435"/>
      <c r="AV6" s="435"/>
      <c r="AW6" s="435"/>
      <c r="AX6" s="435"/>
      <c r="AY6" s="435"/>
      <c r="AZ6" s="435"/>
      <c r="BA6" s="760"/>
      <c r="BB6" s="1279"/>
      <c r="BC6" s="1279"/>
      <c r="BD6" s="1279"/>
      <c r="BE6" s="1279"/>
      <c r="BF6" s="1279"/>
      <c r="BG6" s="1279"/>
      <c r="BH6" s="1279"/>
      <c r="BI6" s="1270"/>
      <c r="BJ6" s="124"/>
      <c r="BK6" s="124"/>
      <c r="BL6" s="124"/>
      <c r="BM6" s="124"/>
      <c r="BN6" s="124"/>
      <c r="BO6" s="124"/>
      <c r="BP6" s="810">
        <f t="shared" si="0"/>
        <v>0</v>
      </c>
      <c r="BQ6" s="1267"/>
      <c r="BR6" s="1267"/>
      <c r="BS6" s="1267"/>
      <c r="BT6" s="1267"/>
      <c r="BU6" s="1267"/>
      <c r="BV6" s="1267"/>
      <c r="BW6" s="810">
        <f t="shared" si="1"/>
        <v>0</v>
      </c>
      <c r="BX6" s="100">
        <f t="shared" ref="BX6:BX14" si="2">SUM(L6,T6,AE6,AL6,AS6,BP6,BW6,BA6, BI6,X6)</f>
        <v>0</v>
      </c>
      <c r="BY6" s="1056"/>
    </row>
    <row r="7" spans="1:78" ht="21" customHeight="1" x14ac:dyDescent="0.4">
      <c r="A7" s="51" t="s">
        <v>259</v>
      </c>
      <c r="B7" s="57">
        <v>322</v>
      </c>
      <c r="C7" s="51" t="s">
        <v>160</v>
      </c>
      <c r="D7" s="58"/>
      <c r="E7" s="443">
        <v>1</v>
      </c>
      <c r="F7" s="443">
        <v>1</v>
      </c>
      <c r="G7" s="443">
        <v>1</v>
      </c>
      <c r="H7" s="443">
        <v>1</v>
      </c>
      <c r="I7" s="443">
        <v>1</v>
      </c>
      <c r="J7" s="443">
        <v>1</v>
      </c>
      <c r="K7" s="443">
        <v>1</v>
      </c>
      <c r="L7" s="1327">
        <f>SUM(E7:K7)</f>
        <v>7</v>
      </c>
      <c r="M7" s="1065">
        <v>1</v>
      </c>
      <c r="N7" s="432">
        <v>1</v>
      </c>
      <c r="O7" s="432">
        <v>1</v>
      </c>
      <c r="P7" s="432">
        <v>1</v>
      </c>
      <c r="Q7" s="432">
        <v>1</v>
      </c>
      <c r="R7" s="432">
        <v>1</v>
      </c>
      <c r="S7" s="432">
        <v>1</v>
      </c>
      <c r="T7" s="1005">
        <f>SUM(M7:S7)</f>
        <v>7</v>
      </c>
      <c r="U7" s="438">
        <v>3</v>
      </c>
      <c r="V7" s="438">
        <v>4</v>
      </c>
      <c r="W7" s="438">
        <v>3</v>
      </c>
      <c r="X7" s="1014">
        <f>SUM(U7:W7)</f>
        <v>10</v>
      </c>
      <c r="Y7" s="124">
        <v>2</v>
      </c>
      <c r="Z7" s="124">
        <v>2</v>
      </c>
      <c r="AA7" s="124">
        <v>2</v>
      </c>
      <c r="AB7" s="124">
        <v>2</v>
      </c>
      <c r="AC7" s="124">
        <v>3</v>
      </c>
      <c r="AD7" s="124">
        <v>2</v>
      </c>
      <c r="AE7" s="737">
        <f>SUM(Y7:AD7)</f>
        <v>13</v>
      </c>
      <c r="AF7" s="1267">
        <v>2</v>
      </c>
      <c r="AG7" s="1267">
        <v>2</v>
      </c>
      <c r="AH7" s="1267">
        <v>2</v>
      </c>
      <c r="AI7" s="1267">
        <v>2</v>
      </c>
      <c r="AJ7" s="1267">
        <v>3</v>
      </c>
      <c r="AK7" s="1267">
        <v>2</v>
      </c>
      <c r="AL7" s="737">
        <f>SUM(AF7:AK7)</f>
        <v>13</v>
      </c>
      <c r="AM7" s="279"/>
      <c r="AN7" s="279"/>
      <c r="AO7" s="279"/>
      <c r="AP7" s="279"/>
      <c r="AQ7" s="279"/>
      <c r="AR7" s="279"/>
      <c r="AS7" s="737"/>
      <c r="AT7" s="435">
        <v>1</v>
      </c>
      <c r="AU7" s="435">
        <v>1</v>
      </c>
      <c r="AV7" s="435">
        <v>1</v>
      </c>
      <c r="AW7" s="435">
        <v>1</v>
      </c>
      <c r="AX7" s="435">
        <v>1</v>
      </c>
      <c r="AY7" s="435">
        <v>1</v>
      </c>
      <c r="AZ7" s="435">
        <v>1</v>
      </c>
      <c r="BA7" s="760">
        <f>SUM(AT7:AZ7)</f>
        <v>7</v>
      </c>
      <c r="BB7" s="435">
        <v>1</v>
      </c>
      <c r="BC7" s="435">
        <v>1</v>
      </c>
      <c r="BD7" s="435">
        <v>1</v>
      </c>
      <c r="BE7" s="435">
        <v>1</v>
      </c>
      <c r="BF7" s="435">
        <v>1</v>
      </c>
      <c r="BG7" s="435">
        <v>1</v>
      </c>
      <c r="BH7" s="435">
        <v>1</v>
      </c>
      <c r="BI7" s="1270">
        <f>SUM(BB7:BH7)</f>
        <v>7</v>
      </c>
      <c r="BJ7" s="124">
        <v>3</v>
      </c>
      <c r="BK7" s="124">
        <v>4</v>
      </c>
      <c r="BL7" s="124">
        <v>1</v>
      </c>
      <c r="BM7" s="124">
        <v>4</v>
      </c>
      <c r="BN7" s="124">
        <v>3</v>
      </c>
      <c r="BO7" s="124">
        <v>3</v>
      </c>
      <c r="BP7" s="810">
        <f t="shared" si="0"/>
        <v>18</v>
      </c>
      <c r="BQ7" s="1267">
        <v>3</v>
      </c>
      <c r="BR7" s="1267">
        <v>4</v>
      </c>
      <c r="BS7" s="1267">
        <v>1</v>
      </c>
      <c r="BT7" s="1267">
        <v>4</v>
      </c>
      <c r="BU7" s="1267">
        <v>3</v>
      </c>
      <c r="BV7" s="1267">
        <v>3</v>
      </c>
      <c r="BW7" s="810">
        <f t="shared" si="1"/>
        <v>18</v>
      </c>
      <c r="BX7" s="100">
        <f t="shared" si="2"/>
        <v>100</v>
      </c>
      <c r="BY7" s="1056">
        <v>2</v>
      </c>
    </row>
    <row r="8" spans="1:78" ht="21" customHeight="1" x14ac:dyDescent="0.4">
      <c r="A8" s="51" t="s">
        <v>476</v>
      </c>
      <c r="B8" s="57">
        <v>356</v>
      </c>
      <c r="C8" s="51" t="s">
        <v>477</v>
      </c>
      <c r="D8" s="58"/>
      <c r="E8" s="435"/>
      <c r="F8" s="435"/>
      <c r="G8" s="435"/>
      <c r="H8" s="435"/>
      <c r="I8" s="435"/>
      <c r="J8" s="435"/>
      <c r="K8" s="435"/>
      <c r="L8" s="647">
        <f>SUM(E8:K8)</f>
        <v>0</v>
      </c>
      <c r="M8" s="1065"/>
      <c r="N8" s="432"/>
      <c r="O8" s="432"/>
      <c r="P8" s="432"/>
      <c r="Q8" s="432"/>
      <c r="R8" s="432"/>
      <c r="S8" s="432"/>
      <c r="T8" s="1005"/>
      <c r="U8" s="438">
        <v>5</v>
      </c>
      <c r="V8" s="438">
        <v>6</v>
      </c>
      <c r="W8" s="438">
        <v>4</v>
      </c>
      <c r="X8" s="1014">
        <f>SUM(U8:W8)</f>
        <v>15</v>
      </c>
      <c r="Y8" s="124">
        <v>5</v>
      </c>
      <c r="Z8" s="124">
        <v>5</v>
      </c>
      <c r="AA8" s="124">
        <v>5</v>
      </c>
      <c r="AB8" s="124">
        <v>5</v>
      </c>
      <c r="AC8" s="124">
        <v>4</v>
      </c>
      <c r="AD8" s="124">
        <v>4</v>
      </c>
      <c r="AE8" s="737">
        <f>SUM(Y8:AD8)</f>
        <v>28</v>
      </c>
      <c r="AF8" s="1267">
        <v>5</v>
      </c>
      <c r="AG8" s="124">
        <v>5</v>
      </c>
      <c r="AH8" s="1267">
        <v>5</v>
      </c>
      <c r="AI8" s="1267">
        <v>5</v>
      </c>
      <c r="AJ8" s="1267">
        <v>4</v>
      </c>
      <c r="AK8" s="1267">
        <v>4</v>
      </c>
      <c r="AL8" s="737">
        <f>SUM(AF8:AK8)</f>
        <v>28</v>
      </c>
      <c r="AM8" s="279"/>
      <c r="AN8" s="279">
        <v>1</v>
      </c>
      <c r="AO8" s="279">
        <v>1</v>
      </c>
      <c r="AP8" s="279">
        <v>1</v>
      </c>
      <c r="AQ8" s="279">
        <v>1</v>
      </c>
      <c r="AR8" s="279">
        <v>1</v>
      </c>
      <c r="AS8" s="737">
        <f>SUM(AM8:AR8)</f>
        <v>5</v>
      </c>
      <c r="AT8" s="435"/>
      <c r="AU8" s="435"/>
      <c r="AV8" s="435"/>
      <c r="AW8" s="435"/>
      <c r="AX8" s="435"/>
      <c r="AY8" s="435"/>
      <c r="AZ8" s="435"/>
      <c r="BA8" s="760"/>
      <c r="BB8" s="1271"/>
      <c r="BC8" s="1271"/>
      <c r="BD8" s="1271"/>
      <c r="BE8" s="1271"/>
      <c r="BF8" s="1271"/>
      <c r="BG8" s="1271"/>
      <c r="BH8" s="1271"/>
      <c r="BI8" s="1270"/>
      <c r="BJ8" s="124"/>
      <c r="BK8" s="124"/>
      <c r="BL8" s="124"/>
      <c r="BM8" s="124"/>
      <c r="BN8" s="124"/>
      <c r="BO8" s="124"/>
      <c r="BP8" s="810">
        <f t="shared" si="0"/>
        <v>0</v>
      </c>
      <c r="BQ8" s="1267"/>
      <c r="BR8" s="1267"/>
      <c r="BS8" s="1267"/>
      <c r="BT8" s="1267"/>
      <c r="BU8" s="1267"/>
      <c r="BV8" s="1267"/>
      <c r="BW8" s="810">
        <f t="shared" si="1"/>
        <v>0</v>
      </c>
      <c r="BX8" s="100">
        <f t="shared" si="2"/>
        <v>76</v>
      </c>
      <c r="BY8" s="1049">
        <v>4</v>
      </c>
    </row>
    <row r="9" spans="1:78" ht="21" customHeight="1" x14ac:dyDescent="0.4">
      <c r="A9" s="51" t="s">
        <v>208</v>
      </c>
      <c r="B9" s="149">
        <v>255</v>
      </c>
      <c r="C9" s="91" t="s">
        <v>177</v>
      </c>
      <c r="D9" s="96"/>
      <c r="E9" s="1328"/>
      <c r="F9" s="1328"/>
      <c r="G9" s="1328"/>
      <c r="H9" s="1328"/>
      <c r="I9" s="1328"/>
      <c r="J9" s="1328"/>
      <c r="K9" s="1328"/>
      <c r="L9" s="1329"/>
      <c r="M9" s="433"/>
      <c r="N9" s="433"/>
      <c r="O9" s="433"/>
      <c r="P9" s="433"/>
      <c r="Q9" s="433"/>
      <c r="R9" s="433"/>
      <c r="S9" s="433"/>
      <c r="T9" s="1330"/>
      <c r="U9" s="438"/>
      <c r="V9" s="438"/>
      <c r="W9" s="438"/>
      <c r="X9" s="1014"/>
      <c r="Y9" s="124"/>
      <c r="Z9" s="124"/>
      <c r="AA9" s="124"/>
      <c r="AB9" s="1158"/>
      <c r="AC9" s="124"/>
      <c r="AD9" s="124"/>
      <c r="AE9" s="737"/>
      <c r="AF9" s="124"/>
      <c r="AG9" s="124"/>
      <c r="AH9" s="124"/>
      <c r="AI9" s="124"/>
      <c r="AJ9" s="124"/>
      <c r="AK9" s="124"/>
      <c r="AL9" s="737"/>
      <c r="AM9" s="439"/>
      <c r="AN9" s="439"/>
      <c r="AO9" s="439"/>
      <c r="AP9" s="439"/>
      <c r="AQ9" s="439"/>
      <c r="AR9" s="439"/>
      <c r="AS9" s="1278"/>
      <c r="AT9" s="435"/>
      <c r="AU9" s="435"/>
      <c r="AV9" s="435"/>
      <c r="AW9" s="435"/>
      <c r="AX9" s="435"/>
      <c r="AY9" s="435"/>
      <c r="AZ9" s="435"/>
      <c r="BA9" s="760"/>
      <c r="BB9" s="1279"/>
      <c r="BC9" s="1279"/>
      <c r="BD9" s="1279"/>
      <c r="BE9" s="1279"/>
      <c r="BF9" s="1279"/>
      <c r="BG9" s="1279"/>
      <c r="BH9" s="1279"/>
      <c r="BI9" s="1270"/>
      <c r="BJ9" s="124"/>
      <c r="BK9" s="124"/>
      <c r="BL9" s="124"/>
      <c r="BM9" s="124"/>
      <c r="BN9" s="124"/>
      <c r="BO9" s="124"/>
      <c r="BP9" s="810"/>
      <c r="BQ9" s="124"/>
      <c r="BR9" s="124"/>
      <c r="BS9" s="124"/>
      <c r="BT9" s="124"/>
      <c r="BU9" s="124"/>
      <c r="BV9" s="124"/>
      <c r="BW9" s="810"/>
      <c r="BX9" s="100">
        <f t="shared" si="2"/>
        <v>0</v>
      </c>
      <c r="BY9" s="1056"/>
    </row>
    <row r="10" spans="1:78" ht="21" customHeight="1" x14ac:dyDescent="0.4">
      <c r="A10" s="51" t="s">
        <v>288</v>
      </c>
      <c r="B10" s="149">
        <v>325</v>
      </c>
      <c r="C10" s="104" t="s">
        <v>292</v>
      </c>
      <c r="D10" s="96"/>
      <c r="E10" s="435"/>
      <c r="F10" s="435"/>
      <c r="G10" s="435"/>
      <c r="H10" s="435"/>
      <c r="I10" s="435"/>
      <c r="J10" s="435"/>
      <c r="K10" s="435"/>
      <c r="L10" s="647"/>
      <c r="M10" s="1065"/>
      <c r="N10" s="432"/>
      <c r="O10" s="432"/>
      <c r="P10" s="432"/>
      <c r="Q10" s="432"/>
      <c r="R10" s="432"/>
      <c r="S10" s="432"/>
      <c r="T10" s="1005"/>
      <c r="U10" s="438"/>
      <c r="V10" s="438"/>
      <c r="W10" s="438"/>
      <c r="X10" s="1014"/>
      <c r="Y10" s="124"/>
      <c r="Z10" s="124"/>
      <c r="AA10" s="124"/>
      <c r="AB10" s="124"/>
      <c r="AC10" s="124"/>
      <c r="AD10" s="124"/>
      <c r="AE10" s="737"/>
      <c r="AF10" s="124"/>
      <c r="AG10" s="124"/>
      <c r="AH10" s="124"/>
      <c r="AI10" s="124"/>
      <c r="AJ10" s="124"/>
      <c r="AK10" s="124"/>
      <c r="AL10" s="737"/>
      <c r="AM10" s="279"/>
      <c r="AN10" s="279"/>
      <c r="AO10" s="279"/>
      <c r="AP10" s="279"/>
      <c r="AQ10" s="279"/>
      <c r="AR10" s="279"/>
      <c r="AS10" s="737"/>
      <c r="AT10" s="435"/>
      <c r="AU10" s="435"/>
      <c r="AV10" s="435"/>
      <c r="AW10" s="435"/>
      <c r="AX10" s="435"/>
      <c r="AY10" s="435"/>
      <c r="AZ10" s="435"/>
      <c r="BA10" s="760"/>
      <c r="BB10" s="1279"/>
      <c r="BC10" s="1279"/>
      <c r="BD10" s="1279"/>
      <c r="BE10" s="1279"/>
      <c r="BF10" s="1279"/>
      <c r="BG10" s="1279"/>
      <c r="BH10" s="1279"/>
      <c r="BI10" s="1270"/>
      <c r="BJ10" s="124"/>
      <c r="BK10" s="124"/>
      <c r="BL10" s="124"/>
      <c r="BM10" s="124"/>
      <c r="BN10" s="124"/>
      <c r="BO10" s="124"/>
      <c r="BP10" s="810"/>
      <c r="BQ10" s="124"/>
      <c r="BR10" s="124"/>
      <c r="BS10" s="124"/>
      <c r="BT10" s="124"/>
      <c r="BU10" s="124"/>
      <c r="BV10" s="124"/>
      <c r="BW10" s="810"/>
      <c r="BX10" s="100">
        <f t="shared" si="2"/>
        <v>0</v>
      </c>
      <c r="BY10" s="1049"/>
    </row>
    <row r="11" spans="1:78" ht="21" customHeight="1" x14ac:dyDescent="0.4">
      <c r="A11" s="51" t="s">
        <v>281</v>
      </c>
      <c r="B11" s="96">
        <v>290</v>
      </c>
      <c r="C11" s="51" t="s">
        <v>177</v>
      </c>
      <c r="D11" s="96"/>
      <c r="E11" s="435"/>
      <c r="F11" s="435"/>
      <c r="G11" s="435"/>
      <c r="H11" s="435"/>
      <c r="I11" s="435"/>
      <c r="J11" s="435"/>
      <c r="K11" s="435"/>
      <c r="L11" s="647"/>
      <c r="M11" s="1065"/>
      <c r="N11" s="432"/>
      <c r="O11" s="432"/>
      <c r="P11" s="432"/>
      <c r="Q11" s="432"/>
      <c r="R11" s="432"/>
      <c r="S11" s="432"/>
      <c r="T11" s="1005"/>
      <c r="U11" s="438"/>
      <c r="V11" s="438"/>
      <c r="W11" s="438"/>
      <c r="X11" s="1014"/>
      <c r="Y11" s="124"/>
      <c r="Z11" s="124"/>
      <c r="AA11" s="124"/>
      <c r="AB11" s="124"/>
      <c r="AC11" s="124"/>
      <c r="AD11" s="124"/>
      <c r="AE11" s="737"/>
      <c r="AF11" s="124"/>
      <c r="AG11" s="124"/>
      <c r="AH11" s="124"/>
      <c r="AI11" s="124"/>
      <c r="AJ11" s="124"/>
      <c r="AK11" s="124"/>
      <c r="AL11" s="737"/>
      <c r="AM11" s="279"/>
      <c r="AN11" s="279"/>
      <c r="AO11" s="279"/>
      <c r="AP11" s="279"/>
      <c r="AQ11" s="279"/>
      <c r="AR11" s="279"/>
      <c r="AS11" s="737"/>
      <c r="AT11" s="435"/>
      <c r="AU11" s="435"/>
      <c r="AV11" s="435"/>
      <c r="AW11" s="435"/>
      <c r="AX11" s="435"/>
      <c r="AY11" s="435"/>
      <c r="AZ11" s="435"/>
      <c r="BA11" s="760"/>
      <c r="BB11" s="1279"/>
      <c r="BC11" s="1279"/>
      <c r="BD11" s="1279"/>
      <c r="BE11" s="1279"/>
      <c r="BF11" s="1279"/>
      <c r="BG11" s="1279"/>
      <c r="BH11" s="1279"/>
      <c r="BI11" s="1270"/>
      <c r="BJ11" s="124"/>
      <c r="BK11" s="124"/>
      <c r="BL11" s="124"/>
      <c r="BM11" s="124"/>
      <c r="BN11" s="124"/>
      <c r="BO11" s="124"/>
      <c r="BP11" s="810"/>
      <c r="BQ11" s="124"/>
      <c r="BR11" s="124"/>
      <c r="BS11" s="124"/>
      <c r="BT11" s="124"/>
      <c r="BU11" s="124"/>
      <c r="BV11" s="124"/>
      <c r="BW11" s="810"/>
      <c r="BX11" s="100">
        <f t="shared" si="2"/>
        <v>0</v>
      </c>
      <c r="BY11" s="1049"/>
    </row>
    <row r="12" spans="1:78" ht="21" customHeight="1" x14ac:dyDescent="0.4">
      <c r="A12" s="51" t="s">
        <v>304</v>
      </c>
      <c r="B12" s="149">
        <v>336</v>
      </c>
      <c r="C12" s="51" t="s">
        <v>594</v>
      </c>
      <c r="D12" s="58"/>
      <c r="E12" s="436"/>
      <c r="F12" s="436"/>
      <c r="G12" s="436"/>
      <c r="H12" s="436"/>
      <c r="I12" s="436"/>
      <c r="J12" s="436"/>
      <c r="K12" s="436"/>
      <c r="L12" s="1331"/>
      <c r="M12" s="1276"/>
      <c r="N12" s="433"/>
      <c r="O12" s="433"/>
      <c r="P12" s="433"/>
      <c r="Q12" s="433"/>
      <c r="R12" s="433"/>
      <c r="S12" s="433"/>
      <c r="T12" s="1330"/>
      <c r="U12" s="438">
        <v>7</v>
      </c>
      <c r="V12" s="438">
        <v>5</v>
      </c>
      <c r="W12" s="438">
        <v>6</v>
      </c>
      <c r="X12" s="1014">
        <f>SUM(U12:W12)</f>
        <v>18</v>
      </c>
      <c r="Y12" s="124">
        <v>4</v>
      </c>
      <c r="Z12" s="124">
        <v>4</v>
      </c>
      <c r="AA12" s="124">
        <v>4</v>
      </c>
      <c r="AB12" s="124">
        <v>4</v>
      </c>
      <c r="AC12" s="124">
        <v>5</v>
      </c>
      <c r="AD12" s="124">
        <v>3</v>
      </c>
      <c r="AE12" s="737">
        <f>SUM(Y12:AD12)</f>
        <v>24</v>
      </c>
      <c r="AF12" s="124">
        <v>4</v>
      </c>
      <c r="AG12" s="124">
        <v>4</v>
      </c>
      <c r="AH12" s="124">
        <v>4</v>
      </c>
      <c r="AI12" s="124">
        <v>4</v>
      </c>
      <c r="AJ12" s="124">
        <v>5</v>
      </c>
      <c r="AK12" s="124">
        <v>3</v>
      </c>
      <c r="AL12" s="737">
        <f>SUM(AF12:AK12)</f>
        <v>24</v>
      </c>
      <c r="AM12" s="279"/>
      <c r="AN12" s="279"/>
      <c r="AO12" s="279"/>
      <c r="AP12" s="279"/>
      <c r="AQ12" s="279"/>
      <c r="AR12" s="279"/>
      <c r="AS12" s="737"/>
      <c r="AT12" s="436"/>
      <c r="AU12" s="436"/>
      <c r="AV12" s="436"/>
      <c r="AW12" s="436"/>
      <c r="AX12" s="436"/>
      <c r="AY12" s="436"/>
      <c r="AZ12" s="436"/>
      <c r="BA12" s="1270"/>
      <c r="BB12" s="1279"/>
      <c r="BC12" s="1279"/>
      <c r="BD12" s="1279"/>
      <c r="BE12" s="1279"/>
      <c r="BF12" s="1279"/>
      <c r="BG12" s="1279"/>
      <c r="BH12" s="1279"/>
      <c r="BI12" s="1270"/>
      <c r="BJ12" s="124">
        <v>5</v>
      </c>
      <c r="BK12" s="124">
        <v>5</v>
      </c>
      <c r="BL12" s="124">
        <v>3</v>
      </c>
      <c r="BM12" s="124">
        <v>5</v>
      </c>
      <c r="BN12" s="124">
        <v>5</v>
      </c>
      <c r="BO12" s="124">
        <v>5</v>
      </c>
      <c r="BP12" s="810">
        <f>SUM(BJ12:BO12)</f>
        <v>28</v>
      </c>
      <c r="BQ12" s="124">
        <v>5</v>
      </c>
      <c r="BR12" s="124">
        <v>5</v>
      </c>
      <c r="BS12" s="124">
        <v>3</v>
      </c>
      <c r="BT12" s="124">
        <v>5</v>
      </c>
      <c r="BU12" s="124">
        <v>5</v>
      </c>
      <c r="BV12" s="124">
        <v>5</v>
      </c>
      <c r="BW12" s="810">
        <f>SUM(BQ12:BV12)</f>
        <v>28</v>
      </c>
      <c r="BX12" s="100">
        <f t="shared" si="2"/>
        <v>122</v>
      </c>
      <c r="BY12" s="1049">
        <v>1</v>
      </c>
    </row>
    <row r="13" spans="1:78" ht="21" customHeight="1" x14ac:dyDescent="0.4">
      <c r="A13" s="51" t="s">
        <v>742</v>
      </c>
      <c r="B13" s="149">
        <v>351</v>
      </c>
      <c r="C13" s="103" t="s">
        <v>472</v>
      </c>
      <c r="D13" s="185"/>
      <c r="E13" s="436"/>
      <c r="F13" s="436"/>
      <c r="G13" s="436"/>
      <c r="H13" s="436"/>
      <c r="I13" s="436"/>
      <c r="J13" s="436"/>
      <c r="K13" s="436"/>
      <c r="L13" s="1331"/>
      <c r="M13" s="1276"/>
      <c r="N13" s="433"/>
      <c r="O13" s="433"/>
      <c r="P13" s="433"/>
      <c r="Q13" s="433"/>
      <c r="R13" s="433"/>
      <c r="S13" s="433"/>
      <c r="T13" s="1330"/>
      <c r="U13" s="438"/>
      <c r="V13" s="438"/>
      <c r="W13" s="438"/>
      <c r="X13" s="1014"/>
      <c r="Y13" s="124"/>
      <c r="Z13" s="124"/>
      <c r="AA13" s="124"/>
      <c r="AB13" s="124"/>
      <c r="AC13" s="124"/>
      <c r="AD13" s="124"/>
      <c r="AE13" s="737"/>
      <c r="AF13" s="124"/>
      <c r="AG13" s="124"/>
      <c r="AH13" s="124"/>
      <c r="AI13" s="124"/>
      <c r="AJ13" s="124"/>
      <c r="AK13" s="124"/>
      <c r="AL13" s="737"/>
      <c r="AM13" s="279"/>
      <c r="AN13" s="279"/>
      <c r="AO13" s="279"/>
      <c r="AP13" s="279"/>
      <c r="AQ13" s="279"/>
      <c r="AR13" s="279"/>
      <c r="AS13" s="737"/>
      <c r="AT13" s="436"/>
      <c r="AU13" s="436"/>
      <c r="AV13" s="436"/>
      <c r="AW13" s="436"/>
      <c r="AX13" s="436"/>
      <c r="AY13" s="436"/>
      <c r="AZ13" s="436"/>
      <c r="BA13" s="1270"/>
      <c r="BB13" s="1279"/>
      <c r="BC13" s="1279"/>
      <c r="BD13" s="1279"/>
      <c r="BE13" s="1279"/>
      <c r="BF13" s="1279"/>
      <c r="BG13" s="1279"/>
      <c r="BH13" s="1279"/>
      <c r="BI13" s="1270"/>
      <c r="BJ13" s="124">
        <v>2</v>
      </c>
      <c r="BK13" s="124">
        <v>2</v>
      </c>
      <c r="BL13" s="124"/>
      <c r="BM13" s="124"/>
      <c r="BN13" s="124"/>
      <c r="BO13" s="124">
        <v>1</v>
      </c>
      <c r="BP13" s="810">
        <f>SUM(BJ13:BO13)</f>
        <v>5</v>
      </c>
      <c r="BQ13" s="124">
        <v>2</v>
      </c>
      <c r="BR13" s="124">
        <v>2</v>
      </c>
      <c r="BS13" s="124"/>
      <c r="BT13" s="124"/>
      <c r="BU13" s="124"/>
      <c r="BV13" s="124">
        <v>1</v>
      </c>
      <c r="BW13" s="810">
        <f>SUM(BQ13:BV13)</f>
        <v>5</v>
      </c>
      <c r="BX13" s="100">
        <f t="shared" si="2"/>
        <v>10</v>
      </c>
      <c r="BY13" s="852"/>
      <c r="BZ13" s="50" t="s">
        <v>624</v>
      </c>
    </row>
    <row r="14" spans="1:78" ht="21" customHeight="1" x14ac:dyDescent="0.4">
      <c r="A14" s="51" t="s">
        <v>759</v>
      </c>
      <c r="B14" s="149">
        <v>334</v>
      </c>
      <c r="C14" s="103" t="s">
        <v>472</v>
      </c>
      <c r="D14" s="185"/>
      <c r="E14" s="436"/>
      <c r="F14" s="436"/>
      <c r="G14" s="436"/>
      <c r="H14" s="436"/>
      <c r="I14" s="436"/>
      <c r="J14" s="436"/>
      <c r="K14" s="436"/>
      <c r="L14" s="1331"/>
      <c r="M14" s="1276"/>
      <c r="N14" s="433"/>
      <c r="O14" s="433"/>
      <c r="P14" s="433"/>
      <c r="Q14" s="433"/>
      <c r="R14" s="433"/>
      <c r="S14" s="433"/>
      <c r="T14" s="1330"/>
      <c r="U14" s="438"/>
      <c r="V14" s="438"/>
      <c r="W14" s="438"/>
      <c r="X14" s="1014"/>
      <c r="Y14" s="124"/>
      <c r="Z14" s="124"/>
      <c r="AA14" s="124"/>
      <c r="AB14" s="124"/>
      <c r="AC14" s="124"/>
      <c r="AD14" s="124"/>
      <c r="AE14" s="737"/>
      <c r="AF14" s="124"/>
      <c r="AG14" s="124"/>
      <c r="AH14" s="124"/>
      <c r="AI14" s="124"/>
      <c r="AJ14" s="124"/>
      <c r="AK14" s="124"/>
      <c r="AL14" s="737"/>
      <c r="AM14" s="279"/>
      <c r="AN14" s="279"/>
      <c r="AO14" s="279"/>
      <c r="AP14" s="279"/>
      <c r="AQ14" s="279"/>
      <c r="AR14" s="279"/>
      <c r="AS14" s="737"/>
      <c r="AT14" s="436"/>
      <c r="AU14" s="436"/>
      <c r="AV14" s="436"/>
      <c r="AW14" s="436"/>
      <c r="AX14" s="436"/>
      <c r="AY14" s="436"/>
      <c r="AZ14" s="436"/>
      <c r="BA14" s="1270"/>
      <c r="BB14" s="1279"/>
      <c r="BC14" s="1279"/>
      <c r="BD14" s="1279"/>
      <c r="BE14" s="1279"/>
      <c r="BF14" s="1279"/>
      <c r="BG14" s="1279"/>
      <c r="BH14" s="1279"/>
      <c r="BI14" s="1270"/>
      <c r="BJ14" s="124">
        <v>1</v>
      </c>
      <c r="BK14" s="124">
        <v>1</v>
      </c>
      <c r="BL14" s="124"/>
      <c r="BM14" s="124">
        <v>2</v>
      </c>
      <c r="BN14" s="124">
        <v>2</v>
      </c>
      <c r="BO14" s="124">
        <v>2</v>
      </c>
      <c r="BP14" s="810">
        <f>SUM(BJ14:BO14)</f>
        <v>8</v>
      </c>
      <c r="BQ14" s="124">
        <v>1</v>
      </c>
      <c r="BR14" s="124">
        <v>1</v>
      </c>
      <c r="BS14" s="124"/>
      <c r="BT14" s="124">
        <v>2</v>
      </c>
      <c r="BU14" s="124">
        <v>2</v>
      </c>
      <c r="BV14" s="124">
        <v>2</v>
      </c>
      <c r="BW14" s="810">
        <f>SUM(BQ14:BV14)</f>
        <v>8</v>
      </c>
      <c r="BX14" s="100">
        <f t="shared" si="2"/>
        <v>16</v>
      </c>
      <c r="BY14" s="852"/>
      <c r="BZ14" s="50" t="s">
        <v>624</v>
      </c>
    </row>
    <row r="15" spans="1:78" ht="21" customHeight="1" x14ac:dyDescent="0.4">
      <c r="A15" s="51" t="s">
        <v>311</v>
      </c>
      <c r="B15" s="57"/>
      <c r="C15" s="103" t="s">
        <v>568</v>
      </c>
      <c r="D15" s="185"/>
      <c r="E15" s="435"/>
      <c r="F15" s="435"/>
      <c r="G15" s="435"/>
      <c r="H15" s="435"/>
      <c r="I15" s="435"/>
      <c r="J15" s="435"/>
      <c r="K15" s="435"/>
      <c r="L15" s="647"/>
      <c r="M15" s="1065"/>
      <c r="N15" s="432"/>
      <c r="O15" s="432"/>
      <c r="P15" s="432"/>
      <c r="Q15" s="432"/>
      <c r="R15" s="432"/>
      <c r="S15" s="432"/>
      <c r="T15" s="1005"/>
      <c r="U15" s="438"/>
      <c r="V15" s="438"/>
      <c r="W15" s="438"/>
      <c r="X15" s="1014"/>
      <c r="Y15" s="124"/>
      <c r="Z15" s="124"/>
      <c r="AA15" s="124"/>
      <c r="AB15" s="124"/>
      <c r="AC15" s="124"/>
      <c r="AD15" s="124"/>
      <c r="AE15" s="737"/>
      <c r="AF15" s="124"/>
      <c r="AG15" s="124"/>
      <c r="AH15" s="124"/>
      <c r="AI15" s="124"/>
      <c r="AJ15" s="124"/>
      <c r="AK15" s="124"/>
      <c r="AL15" s="737"/>
      <c r="AM15" s="279"/>
      <c r="AN15" s="279"/>
      <c r="AO15" s="279"/>
      <c r="AP15" s="279"/>
      <c r="AQ15" s="279"/>
      <c r="AR15" s="279"/>
      <c r="AS15" s="737"/>
      <c r="AT15" s="435"/>
      <c r="AU15" s="435"/>
      <c r="AV15" s="435"/>
      <c r="AW15" s="435"/>
      <c r="AX15" s="435"/>
      <c r="AY15" s="435"/>
      <c r="AZ15" s="435"/>
      <c r="BA15" s="760"/>
      <c r="BB15" s="1279"/>
      <c r="BC15" s="1279"/>
      <c r="BD15" s="1279"/>
      <c r="BE15" s="1279"/>
      <c r="BF15" s="1279"/>
      <c r="BG15" s="1279"/>
      <c r="BH15" s="1279"/>
      <c r="BI15" s="1270"/>
      <c r="BJ15" s="124"/>
      <c r="BK15" s="124"/>
      <c r="BL15" s="124"/>
      <c r="BM15" s="124"/>
      <c r="BN15" s="124"/>
      <c r="BO15" s="124"/>
      <c r="BP15" s="810"/>
      <c r="BQ15" s="124"/>
      <c r="BR15" s="124"/>
      <c r="BS15" s="124"/>
      <c r="BT15" s="124"/>
      <c r="BU15" s="124"/>
      <c r="BV15" s="124"/>
      <c r="BW15" s="810"/>
      <c r="BX15" s="100"/>
      <c r="BY15" s="852"/>
    </row>
    <row r="16" spans="1:78" ht="21" customHeight="1" x14ac:dyDescent="0.35">
      <c r="Y16" s="50"/>
      <c r="Z16" s="50"/>
      <c r="AA16" s="50"/>
      <c r="AB16" s="50"/>
      <c r="AC16" s="50"/>
      <c r="AD16" s="50"/>
      <c r="AE16" s="537"/>
      <c r="AF16" s="537"/>
      <c r="AG16" s="537"/>
      <c r="AH16" s="537"/>
      <c r="AI16" s="537"/>
      <c r="AJ16" s="537"/>
      <c r="AK16" s="537"/>
      <c r="AL16" s="537"/>
      <c r="BJ16" s="50"/>
      <c r="BK16" s="50"/>
      <c r="BL16" s="50"/>
      <c r="BM16" s="50"/>
      <c r="BN16" s="50"/>
      <c r="BO16" s="50"/>
      <c r="BP16" s="537"/>
      <c r="BQ16" s="537"/>
      <c r="BR16" s="537"/>
      <c r="BS16" s="537"/>
      <c r="BT16" s="537"/>
      <c r="BU16" s="537"/>
      <c r="BV16" s="537"/>
      <c r="BW16" s="537"/>
    </row>
    <row r="17" spans="1:75" ht="16.2" x14ac:dyDescent="0.35">
      <c r="A17" s="47" t="s">
        <v>360</v>
      </c>
      <c r="B17" s="47"/>
      <c r="Y17" s="50"/>
      <c r="Z17" s="50"/>
      <c r="AA17" s="50"/>
      <c r="AB17" s="50"/>
      <c r="AC17" s="50"/>
      <c r="AD17" s="50"/>
      <c r="AE17" s="537"/>
      <c r="AF17" s="537"/>
      <c r="AG17" s="537"/>
      <c r="AH17" s="537"/>
      <c r="AI17" s="537"/>
      <c r="AJ17" s="537"/>
      <c r="AK17" s="537"/>
      <c r="AL17" s="537"/>
      <c r="BJ17" s="50"/>
      <c r="BK17" s="50"/>
      <c r="BL17" s="50"/>
      <c r="BM17" s="50"/>
      <c r="BN17" s="50"/>
      <c r="BO17" s="50"/>
      <c r="BP17" s="537"/>
      <c r="BQ17" s="537"/>
      <c r="BR17" s="537"/>
      <c r="BS17" s="537"/>
      <c r="BT17" s="537"/>
      <c r="BU17" s="537"/>
      <c r="BV17" s="537"/>
      <c r="BW17" s="537"/>
    </row>
    <row r="18" spans="1:75" x14ac:dyDescent="0.35">
      <c r="Y18" s="50"/>
      <c r="Z18" s="50"/>
      <c r="AA18" s="50"/>
      <c r="AB18" s="50"/>
      <c r="AC18" s="50"/>
      <c r="AD18" s="50"/>
      <c r="AE18" s="537"/>
      <c r="AF18" s="537"/>
      <c r="AG18" s="537"/>
      <c r="AH18" s="537"/>
      <c r="AI18" s="537"/>
      <c r="AJ18" s="537"/>
      <c r="AK18" s="537"/>
      <c r="AL18" s="537"/>
      <c r="BJ18" s="50"/>
      <c r="BK18" s="50"/>
      <c r="BL18" s="50"/>
      <c r="BM18" s="50"/>
      <c r="BN18" s="50"/>
      <c r="BO18" s="50"/>
      <c r="BP18" s="537"/>
      <c r="BQ18" s="537"/>
      <c r="BR18" s="537"/>
      <c r="BS18" s="537"/>
      <c r="BT18" s="537"/>
      <c r="BU18" s="537"/>
      <c r="BV18" s="537"/>
      <c r="BW18" s="537"/>
    </row>
    <row r="19" spans="1:75" x14ac:dyDescent="0.35">
      <c r="Y19" s="50"/>
      <c r="Z19" s="50"/>
      <c r="AA19" s="50"/>
      <c r="AB19" s="50"/>
      <c r="AC19" s="50"/>
      <c r="AD19" s="50"/>
      <c r="AE19" s="537"/>
      <c r="AF19" s="537"/>
      <c r="AG19" s="537"/>
      <c r="AH19" s="537"/>
      <c r="AI19" s="537"/>
      <c r="AJ19" s="537"/>
      <c r="AK19" s="537"/>
      <c r="AL19" s="537"/>
      <c r="BJ19" s="50"/>
      <c r="BK19" s="50"/>
      <c r="BL19" s="50"/>
      <c r="BM19" s="50"/>
      <c r="BN19" s="50"/>
      <c r="BO19" s="50"/>
      <c r="BP19" s="537"/>
      <c r="BQ19" s="537"/>
      <c r="BR19" s="537"/>
      <c r="BS19" s="537"/>
      <c r="BT19" s="537"/>
      <c r="BU19" s="537"/>
      <c r="BV19" s="537"/>
      <c r="BW19" s="537"/>
    </row>
    <row r="20" spans="1:75" x14ac:dyDescent="0.35">
      <c r="Y20" s="50"/>
      <c r="Z20" s="50"/>
      <c r="AA20" s="50"/>
      <c r="AB20" s="50"/>
      <c r="AC20" s="50"/>
      <c r="AD20" s="50"/>
      <c r="AE20" s="537"/>
      <c r="AF20" s="537"/>
      <c r="AG20" s="537"/>
      <c r="AH20" s="537"/>
      <c r="AI20" s="537"/>
      <c r="AJ20" s="537"/>
      <c r="AK20" s="537"/>
      <c r="AL20" s="537"/>
      <c r="BJ20" s="50"/>
      <c r="BK20" s="50"/>
      <c r="BL20" s="50"/>
      <c r="BM20" s="50"/>
      <c r="BN20" s="50"/>
      <c r="BO20" s="50"/>
      <c r="BP20" s="537"/>
      <c r="BQ20" s="537"/>
      <c r="BR20" s="537"/>
      <c r="BS20" s="537"/>
      <c r="BT20" s="537"/>
      <c r="BU20" s="537"/>
      <c r="BV20" s="537"/>
      <c r="BW20" s="537"/>
    </row>
    <row r="21" spans="1:75" x14ac:dyDescent="0.35">
      <c r="Y21" s="50"/>
      <c r="Z21" s="50"/>
      <c r="AA21" s="50"/>
      <c r="AB21" s="50"/>
      <c r="AC21" s="50"/>
      <c r="AD21" s="50"/>
      <c r="AE21" s="537"/>
      <c r="AF21" s="537"/>
      <c r="AG21" s="537"/>
      <c r="AH21" s="537"/>
      <c r="AI21" s="537"/>
      <c r="AJ21" s="537"/>
      <c r="AK21" s="537"/>
      <c r="AL21" s="537"/>
      <c r="BJ21" s="50"/>
      <c r="BK21" s="50"/>
      <c r="BL21" s="50"/>
      <c r="BM21" s="50"/>
      <c r="BN21" s="50"/>
      <c r="BO21" s="50"/>
      <c r="BP21" s="537"/>
      <c r="BQ21" s="537"/>
      <c r="BR21" s="537"/>
      <c r="BS21" s="537"/>
      <c r="BT21" s="537"/>
      <c r="BU21" s="537"/>
      <c r="BV21" s="537"/>
      <c r="BW21" s="537"/>
    </row>
    <row r="22" spans="1:75" x14ac:dyDescent="0.35">
      <c r="Y22" s="50"/>
      <c r="Z22" s="50"/>
      <c r="AA22" s="50"/>
      <c r="AB22" s="50"/>
      <c r="AC22" s="50"/>
      <c r="AD22" s="50"/>
      <c r="AE22" s="537"/>
      <c r="AF22" s="537"/>
      <c r="AG22" s="537"/>
      <c r="AH22" s="537"/>
      <c r="AI22" s="537"/>
      <c r="AJ22" s="537"/>
      <c r="AK22" s="537"/>
      <c r="AL22" s="537"/>
      <c r="BJ22" s="50"/>
      <c r="BK22" s="50"/>
      <c r="BL22" s="50"/>
      <c r="BM22" s="50"/>
      <c r="BN22" s="50"/>
      <c r="BO22" s="50"/>
      <c r="BP22" s="537"/>
      <c r="BQ22" s="537"/>
      <c r="BR22" s="537"/>
      <c r="BS22" s="537"/>
      <c r="BT22" s="537"/>
      <c r="BU22" s="537"/>
      <c r="BV22" s="537"/>
      <c r="BW22" s="537"/>
    </row>
    <row r="23" spans="1:75" x14ac:dyDescent="0.35">
      <c r="Y23" s="50"/>
      <c r="Z23" s="50"/>
      <c r="AA23" s="50"/>
      <c r="AB23" s="50"/>
      <c r="AC23" s="50"/>
      <c r="AD23" s="50"/>
      <c r="AE23" s="537"/>
      <c r="AF23" s="537"/>
      <c r="AG23" s="537"/>
      <c r="AH23" s="537"/>
      <c r="AI23" s="537"/>
      <c r="AJ23" s="537"/>
      <c r="AK23" s="537"/>
      <c r="AL23" s="537"/>
      <c r="BJ23" s="50"/>
      <c r="BK23" s="50"/>
      <c r="BL23" s="50"/>
      <c r="BM23" s="50"/>
      <c r="BN23" s="50"/>
      <c r="BO23" s="50"/>
      <c r="BP23" s="537"/>
      <c r="BQ23" s="537"/>
      <c r="BR23" s="537"/>
      <c r="BS23" s="537"/>
      <c r="BT23" s="537"/>
      <c r="BU23" s="537"/>
      <c r="BV23" s="537"/>
      <c r="BW23" s="537"/>
    </row>
    <row r="24" spans="1:75" x14ac:dyDescent="0.35">
      <c r="Y24" s="50"/>
      <c r="Z24" s="50"/>
      <c r="AA24" s="50"/>
      <c r="AB24" s="50"/>
      <c r="AC24" s="50"/>
      <c r="AD24" s="50"/>
      <c r="AE24" s="537"/>
      <c r="AF24" s="537"/>
      <c r="AG24" s="537"/>
      <c r="AH24" s="537"/>
      <c r="AI24" s="537"/>
      <c r="AJ24" s="537"/>
      <c r="AK24" s="537"/>
      <c r="AL24" s="537"/>
      <c r="BJ24" s="50"/>
      <c r="BK24" s="50"/>
      <c r="BL24" s="50"/>
      <c r="BM24" s="50"/>
      <c r="BN24" s="50"/>
      <c r="BO24" s="50"/>
      <c r="BP24" s="537"/>
      <c r="BQ24" s="537"/>
      <c r="BR24" s="537"/>
      <c r="BS24" s="537"/>
      <c r="BT24" s="537"/>
      <c r="BU24" s="537"/>
      <c r="BV24" s="537"/>
      <c r="BW24" s="537"/>
    </row>
    <row r="25" spans="1:75" x14ac:dyDescent="0.35">
      <c r="Y25" s="50"/>
      <c r="Z25" s="50"/>
      <c r="AA25" s="50"/>
      <c r="AB25" s="50"/>
      <c r="AC25" s="50"/>
      <c r="AD25" s="50"/>
      <c r="AE25" s="537"/>
      <c r="AF25" s="537"/>
      <c r="AG25" s="537"/>
      <c r="AH25" s="537"/>
      <c r="AI25" s="537"/>
      <c r="AJ25" s="537"/>
      <c r="AK25" s="537"/>
      <c r="AL25" s="537"/>
      <c r="BJ25" s="50"/>
      <c r="BK25" s="50"/>
      <c r="BL25" s="50"/>
      <c r="BM25" s="50"/>
      <c r="BN25" s="50"/>
      <c r="BO25" s="50"/>
      <c r="BP25" s="537"/>
      <c r="BQ25" s="537"/>
      <c r="BR25" s="537"/>
      <c r="BS25" s="537"/>
      <c r="BT25" s="537"/>
      <c r="BU25" s="537"/>
      <c r="BV25" s="537"/>
      <c r="BW25" s="537"/>
    </row>
    <row r="26" spans="1:75" x14ac:dyDescent="0.35">
      <c r="Y26" s="50"/>
      <c r="Z26" s="50"/>
      <c r="AA26" s="50"/>
      <c r="AB26" s="50"/>
      <c r="AC26" s="50"/>
      <c r="AD26" s="50"/>
      <c r="AE26" s="537"/>
      <c r="AF26" s="537"/>
      <c r="AG26" s="537"/>
      <c r="AH26" s="537"/>
      <c r="AI26" s="537"/>
      <c r="AJ26" s="537"/>
      <c r="AK26" s="537"/>
      <c r="AL26" s="537"/>
      <c r="BJ26" s="50"/>
      <c r="BK26" s="50"/>
      <c r="BL26" s="50"/>
      <c r="BM26" s="50"/>
      <c r="BN26" s="50"/>
      <c r="BO26" s="50"/>
      <c r="BP26" s="537"/>
      <c r="BQ26" s="537"/>
      <c r="BR26" s="537"/>
      <c r="BS26" s="537"/>
      <c r="BT26" s="537"/>
      <c r="BU26" s="537"/>
      <c r="BV26" s="537"/>
      <c r="BW26" s="537"/>
    </row>
    <row r="27" spans="1:75" x14ac:dyDescent="0.35">
      <c r="Y27" s="50"/>
      <c r="Z27" s="50"/>
      <c r="AA27" s="50"/>
      <c r="AB27" s="50"/>
      <c r="AC27" s="50"/>
      <c r="AD27" s="50"/>
      <c r="AE27" s="537"/>
      <c r="AF27" s="537"/>
      <c r="AG27" s="537"/>
      <c r="AH27" s="537"/>
      <c r="AI27" s="537"/>
      <c r="AJ27" s="537"/>
      <c r="AK27" s="537"/>
      <c r="AL27" s="537"/>
      <c r="BJ27" s="50"/>
      <c r="BK27" s="50"/>
      <c r="BL27" s="50"/>
      <c r="BM27" s="50"/>
      <c r="BN27" s="50"/>
      <c r="BO27" s="50"/>
      <c r="BP27" s="537"/>
      <c r="BQ27" s="537"/>
      <c r="BR27" s="537"/>
      <c r="BS27" s="537"/>
      <c r="BT27" s="537"/>
      <c r="BU27" s="537"/>
      <c r="BV27" s="537"/>
      <c r="BW27" s="537"/>
    </row>
    <row r="28" spans="1:75" x14ac:dyDescent="0.35">
      <c r="Y28" s="50"/>
      <c r="Z28" s="50"/>
      <c r="AA28" s="50"/>
      <c r="AB28" s="50"/>
      <c r="AC28" s="50"/>
      <c r="AD28" s="50"/>
      <c r="AE28" s="537"/>
      <c r="AF28" s="537"/>
      <c r="AG28" s="537"/>
      <c r="AH28" s="537"/>
      <c r="AI28" s="537"/>
      <c r="AJ28" s="537"/>
      <c r="AK28" s="537"/>
      <c r="AL28" s="537"/>
      <c r="BJ28" s="50"/>
      <c r="BK28" s="50"/>
      <c r="BL28" s="50"/>
      <c r="BM28" s="50"/>
      <c r="BN28" s="50"/>
      <c r="BO28" s="50"/>
      <c r="BP28" s="537"/>
      <c r="BQ28" s="537"/>
      <c r="BR28" s="537"/>
      <c r="BS28" s="537"/>
      <c r="BT28" s="537"/>
      <c r="BU28" s="537"/>
      <c r="BV28" s="537"/>
      <c r="BW28" s="537"/>
    </row>
    <row r="29" spans="1:75" x14ac:dyDescent="0.35">
      <c r="Y29" s="50"/>
      <c r="Z29" s="50"/>
      <c r="AA29" s="50"/>
      <c r="AB29" s="50"/>
      <c r="AC29" s="50"/>
      <c r="AD29" s="50"/>
      <c r="AE29" s="537"/>
      <c r="AF29" s="537"/>
      <c r="AG29" s="537"/>
      <c r="AH29" s="537"/>
      <c r="AI29" s="537"/>
      <c r="AJ29" s="537"/>
      <c r="AK29" s="537"/>
      <c r="AL29" s="537"/>
      <c r="BJ29" s="50"/>
      <c r="BK29" s="50"/>
      <c r="BL29" s="50"/>
      <c r="BM29" s="50"/>
      <c r="BN29" s="50"/>
      <c r="BO29" s="50"/>
      <c r="BP29" s="537"/>
      <c r="BQ29" s="537"/>
      <c r="BR29" s="537"/>
      <c r="BS29" s="537"/>
      <c r="BT29" s="537"/>
      <c r="BU29" s="537"/>
      <c r="BV29" s="537"/>
      <c r="BW29" s="537"/>
    </row>
    <row r="30" spans="1:75" x14ac:dyDescent="0.35">
      <c r="Y30" s="50"/>
      <c r="Z30" s="50"/>
      <c r="AA30" s="50"/>
      <c r="AB30" s="50"/>
      <c r="AC30" s="50"/>
      <c r="AD30" s="50"/>
      <c r="AE30" s="537"/>
      <c r="AF30" s="537"/>
      <c r="AG30" s="537"/>
      <c r="AH30" s="537"/>
      <c r="AI30" s="537"/>
      <c r="AJ30" s="537"/>
      <c r="AK30" s="537"/>
      <c r="AL30" s="537"/>
      <c r="BJ30" s="50"/>
      <c r="BK30" s="50"/>
      <c r="BL30" s="50"/>
      <c r="BM30" s="50"/>
      <c r="BN30" s="50"/>
      <c r="BO30" s="50"/>
      <c r="BP30" s="537"/>
      <c r="BQ30" s="537"/>
      <c r="BR30" s="537"/>
      <c r="BS30" s="537"/>
      <c r="BT30" s="537"/>
      <c r="BU30" s="537"/>
      <c r="BV30" s="537"/>
      <c r="BW30" s="537"/>
    </row>
    <row r="31" spans="1:75" x14ac:dyDescent="0.35">
      <c r="Y31" s="50"/>
      <c r="Z31" s="50"/>
      <c r="AA31" s="50"/>
      <c r="AB31" s="50"/>
      <c r="AC31" s="50"/>
      <c r="AD31" s="50"/>
      <c r="AE31" s="537"/>
      <c r="AF31" s="537"/>
      <c r="AG31" s="537"/>
      <c r="AH31" s="537"/>
      <c r="AI31" s="537"/>
      <c r="AJ31" s="537"/>
      <c r="AK31" s="537"/>
      <c r="AL31" s="537"/>
      <c r="BJ31" s="50"/>
      <c r="BK31" s="50"/>
      <c r="BL31" s="50"/>
      <c r="BM31" s="50"/>
      <c r="BN31" s="50"/>
      <c r="BO31" s="50"/>
      <c r="BP31" s="537"/>
      <c r="BQ31" s="537"/>
      <c r="BR31" s="537"/>
      <c r="BS31" s="537"/>
      <c r="BT31" s="537"/>
      <c r="BU31" s="537"/>
      <c r="BV31" s="537"/>
      <c r="BW31" s="537"/>
    </row>
    <row r="32" spans="1:75" x14ac:dyDescent="0.35">
      <c r="Y32" s="50"/>
      <c r="Z32" s="50"/>
      <c r="AA32" s="50"/>
      <c r="AB32" s="50"/>
      <c r="AC32" s="50"/>
      <c r="AD32" s="50"/>
      <c r="AE32" s="537"/>
      <c r="AF32" s="537"/>
      <c r="AG32" s="537"/>
      <c r="AH32" s="537"/>
      <c r="AI32" s="537"/>
      <c r="AJ32" s="537"/>
      <c r="AK32" s="537"/>
      <c r="AL32" s="537"/>
      <c r="BJ32" s="50"/>
      <c r="BK32" s="50"/>
      <c r="BL32" s="50"/>
      <c r="BM32" s="50"/>
      <c r="BN32" s="50"/>
      <c r="BO32" s="50"/>
      <c r="BP32" s="537"/>
      <c r="BQ32" s="537"/>
      <c r="BR32" s="537"/>
      <c r="BS32" s="537"/>
      <c r="BT32" s="537"/>
      <c r="BU32" s="537"/>
      <c r="BV32" s="537"/>
      <c r="BW32" s="537"/>
    </row>
    <row r="33" spans="25:75" x14ac:dyDescent="0.35">
      <c r="Y33" s="50"/>
      <c r="Z33" s="50"/>
      <c r="AA33" s="50"/>
      <c r="AB33" s="50"/>
      <c r="AC33" s="50"/>
      <c r="AD33" s="50"/>
      <c r="AE33" s="537"/>
      <c r="AF33" s="537"/>
      <c r="AG33" s="537"/>
      <c r="AH33" s="537"/>
      <c r="AI33" s="537"/>
      <c r="AJ33" s="537"/>
      <c r="AK33" s="537"/>
      <c r="AL33" s="537"/>
      <c r="BJ33" s="50"/>
      <c r="BK33" s="50"/>
      <c r="BL33" s="50"/>
      <c r="BM33" s="50"/>
      <c r="BN33" s="50"/>
      <c r="BO33" s="50"/>
      <c r="BP33" s="537"/>
      <c r="BQ33" s="537"/>
      <c r="BR33" s="537"/>
      <c r="BS33" s="537"/>
      <c r="BT33" s="537"/>
      <c r="BU33" s="537"/>
      <c r="BV33" s="537"/>
      <c r="BW33" s="537"/>
    </row>
    <row r="34" spans="25:75" x14ac:dyDescent="0.35">
      <c r="Y34" s="50"/>
      <c r="Z34" s="50"/>
      <c r="AA34" s="50"/>
      <c r="AB34" s="50"/>
      <c r="AC34" s="50"/>
      <c r="AD34" s="50"/>
      <c r="AE34" s="537"/>
      <c r="AF34" s="537"/>
      <c r="AG34" s="537"/>
      <c r="AH34" s="537"/>
      <c r="AI34" s="537"/>
      <c r="AJ34" s="537"/>
      <c r="AK34" s="537"/>
      <c r="AL34" s="537"/>
      <c r="BJ34" s="50"/>
      <c r="BK34" s="50"/>
      <c r="BL34" s="50"/>
      <c r="BM34" s="50"/>
      <c r="BN34" s="50"/>
      <c r="BO34" s="50"/>
      <c r="BP34" s="537"/>
      <c r="BQ34" s="537"/>
      <c r="BR34" s="537"/>
      <c r="BS34" s="537"/>
      <c r="BT34" s="537"/>
      <c r="BU34" s="537"/>
      <c r="BV34" s="537"/>
      <c r="BW34" s="537"/>
    </row>
    <row r="35" spans="25:75" x14ac:dyDescent="0.35">
      <c r="Y35" s="50"/>
      <c r="Z35" s="50"/>
      <c r="AA35" s="50"/>
      <c r="AB35" s="50"/>
      <c r="AC35" s="50"/>
      <c r="AD35" s="50"/>
      <c r="AE35" s="537"/>
      <c r="AF35" s="537"/>
      <c r="AG35" s="537"/>
      <c r="AH35" s="537"/>
      <c r="AI35" s="537"/>
      <c r="AJ35" s="537"/>
      <c r="AK35" s="537"/>
      <c r="AL35" s="537"/>
      <c r="BJ35" s="50"/>
      <c r="BK35" s="50"/>
      <c r="BL35" s="50"/>
      <c r="BM35" s="50"/>
      <c r="BN35" s="50"/>
      <c r="BO35" s="50"/>
      <c r="BP35" s="537"/>
      <c r="BQ35" s="537"/>
      <c r="BR35" s="537"/>
      <c r="BS35" s="537"/>
      <c r="BT35" s="537"/>
      <c r="BU35" s="537"/>
      <c r="BV35" s="537"/>
      <c r="BW35" s="537"/>
    </row>
    <row r="36" spans="25:75" x14ac:dyDescent="0.35">
      <c r="Y36" s="50"/>
      <c r="Z36" s="50"/>
      <c r="AA36" s="50"/>
      <c r="AB36" s="50"/>
      <c r="AC36" s="50"/>
      <c r="AD36" s="50"/>
      <c r="AE36" s="537"/>
      <c r="AF36" s="537"/>
      <c r="AG36" s="537"/>
      <c r="AH36" s="537"/>
      <c r="AI36" s="537"/>
      <c r="AJ36" s="537"/>
      <c r="AK36" s="537"/>
      <c r="AL36" s="537"/>
      <c r="BJ36" s="50"/>
      <c r="BK36" s="50"/>
      <c r="BL36" s="50"/>
      <c r="BM36" s="50"/>
      <c r="BN36" s="50"/>
      <c r="BO36" s="50"/>
      <c r="BP36" s="537"/>
      <c r="BQ36" s="537"/>
      <c r="BR36" s="537"/>
      <c r="BS36" s="537"/>
      <c r="BT36" s="537"/>
      <c r="BU36" s="537"/>
      <c r="BV36" s="537"/>
      <c r="BW36" s="537"/>
    </row>
    <row r="37" spans="25:75" x14ac:dyDescent="0.35">
      <c r="Y37" s="50"/>
      <c r="Z37" s="50"/>
      <c r="AA37" s="50"/>
      <c r="AB37" s="50"/>
      <c r="AC37" s="50"/>
      <c r="AD37" s="50"/>
      <c r="AE37" s="537"/>
      <c r="AF37" s="537"/>
      <c r="AG37" s="537"/>
      <c r="AH37" s="537"/>
      <c r="AI37" s="537"/>
      <c r="AJ37" s="537"/>
      <c r="AK37" s="537"/>
      <c r="AL37" s="537"/>
      <c r="BJ37" s="50"/>
      <c r="BK37" s="50"/>
      <c r="BL37" s="50"/>
      <c r="BM37" s="50"/>
      <c r="BN37" s="50"/>
      <c r="BO37" s="50"/>
      <c r="BP37" s="537"/>
      <c r="BQ37" s="537"/>
      <c r="BR37" s="537"/>
      <c r="BS37" s="537"/>
      <c r="BT37" s="537"/>
      <c r="BU37" s="537"/>
      <c r="BV37" s="537"/>
      <c r="BW37" s="537"/>
    </row>
    <row r="38" spans="25:75" x14ac:dyDescent="0.35">
      <c r="Y38" s="50"/>
      <c r="Z38" s="50"/>
      <c r="AA38" s="50"/>
      <c r="AB38" s="50"/>
      <c r="AC38" s="50"/>
      <c r="AD38" s="50"/>
      <c r="AE38" s="537"/>
      <c r="AF38" s="537"/>
      <c r="AG38" s="537"/>
      <c r="AH38" s="537"/>
      <c r="AI38" s="537"/>
      <c r="AJ38" s="537"/>
      <c r="AK38" s="537"/>
      <c r="AL38" s="537"/>
      <c r="BJ38" s="50"/>
      <c r="BK38" s="50"/>
      <c r="BL38" s="50"/>
      <c r="BM38" s="50"/>
      <c r="BN38" s="50"/>
      <c r="BO38" s="50"/>
      <c r="BP38" s="537"/>
      <c r="BQ38" s="537"/>
      <c r="BR38" s="537"/>
      <c r="BS38" s="537"/>
      <c r="BT38" s="537"/>
      <c r="BU38" s="537"/>
      <c r="BV38" s="537"/>
      <c r="BW38" s="537"/>
    </row>
    <row r="39" spans="25:75" x14ac:dyDescent="0.35">
      <c r="Y39" s="50"/>
      <c r="Z39" s="50"/>
      <c r="AA39" s="50"/>
      <c r="AB39" s="50"/>
      <c r="AC39" s="50"/>
      <c r="AD39" s="50"/>
      <c r="AE39" s="537"/>
      <c r="AF39" s="537"/>
      <c r="AG39" s="537"/>
      <c r="AH39" s="537"/>
      <c r="AI39" s="537"/>
      <c r="AJ39" s="537"/>
      <c r="AK39" s="537"/>
      <c r="AL39" s="537"/>
      <c r="BJ39" s="50"/>
      <c r="BK39" s="50"/>
      <c r="BL39" s="50"/>
      <c r="BM39" s="50"/>
      <c r="BN39" s="50"/>
      <c r="BO39" s="50"/>
      <c r="BP39" s="537"/>
      <c r="BQ39" s="537"/>
      <c r="BR39" s="537"/>
      <c r="BS39" s="537"/>
      <c r="BT39" s="537"/>
      <c r="BU39" s="537"/>
      <c r="BV39" s="537"/>
      <c r="BW39" s="537"/>
    </row>
    <row r="40" spans="25:75" x14ac:dyDescent="0.35">
      <c r="Y40" s="50"/>
      <c r="Z40" s="50"/>
      <c r="AA40" s="50"/>
      <c r="AB40" s="50"/>
      <c r="AC40" s="50"/>
      <c r="AD40" s="50"/>
      <c r="AE40" s="537"/>
      <c r="AF40" s="537"/>
      <c r="AG40" s="537"/>
      <c r="AH40" s="537"/>
      <c r="AI40" s="537"/>
      <c r="AJ40" s="537"/>
      <c r="AK40" s="537"/>
      <c r="AL40" s="537"/>
      <c r="BJ40" s="50"/>
      <c r="BK40" s="50"/>
      <c r="BL40" s="50"/>
      <c r="BM40" s="50"/>
      <c r="BN40" s="50"/>
      <c r="BO40" s="50"/>
      <c r="BP40" s="537"/>
      <c r="BQ40" s="537"/>
      <c r="BR40" s="537"/>
      <c r="BS40" s="537"/>
      <c r="BT40" s="537"/>
      <c r="BU40" s="537"/>
      <c r="BV40" s="537"/>
      <c r="BW40" s="537"/>
    </row>
    <row r="41" spans="25:75" x14ac:dyDescent="0.35">
      <c r="Y41" s="50"/>
      <c r="Z41" s="50"/>
      <c r="AA41" s="50"/>
      <c r="AB41" s="50"/>
      <c r="AC41" s="50"/>
      <c r="AD41" s="50"/>
      <c r="AE41" s="537"/>
      <c r="AF41" s="537"/>
      <c r="AG41" s="537"/>
      <c r="AH41" s="537"/>
      <c r="AI41" s="537"/>
      <c r="AJ41" s="537"/>
      <c r="AK41" s="537"/>
      <c r="AL41" s="537"/>
      <c r="BJ41" s="50"/>
      <c r="BK41" s="50"/>
      <c r="BL41" s="50"/>
      <c r="BM41" s="50"/>
      <c r="BN41" s="50"/>
      <c r="BO41" s="50"/>
      <c r="BP41" s="537"/>
      <c r="BQ41" s="537"/>
      <c r="BR41" s="537"/>
      <c r="BS41" s="537"/>
      <c r="BT41" s="537"/>
      <c r="BU41" s="537"/>
      <c r="BV41" s="537"/>
      <c r="BW41" s="537"/>
    </row>
    <row r="42" spans="25:75" x14ac:dyDescent="0.35">
      <c r="Y42" s="50"/>
      <c r="Z42" s="50"/>
      <c r="AA42" s="50"/>
      <c r="AB42" s="50"/>
      <c r="AC42" s="50"/>
      <c r="AD42" s="50"/>
      <c r="AE42" s="537"/>
      <c r="AF42" s="537"/>
      <c r="AG42" s="537"/>
      <c r="AH42" s="537"/>
      <c r="AI42" s="537"/>
      <c r="AJ42" s="537"/>
      <c r="AK42" s="537"/>
      <c r="AL42" s="537"/>
      <c r="BJ42" s="50"/>
      <c r="BK42" s="50"/>
      <c r="BL42" s="50"/>
      <c r="BM42" s="50"/>
      <c r="BN42" s="50"/>
      <c r="BO42" s="50"/>
      <c r="BP42" s="537"/>
      <c r="BQ42" s="537"/>
      <c r="BR42" s="537"/>
      <c r="BS42" s="537"/>
      <c r="BT42" s="537"/>
      <c r="BU42" s="537"/>
      <c r="BV42" s="537"/>
      <c r="BW42" s="537"/>
    </row>
    <row r="43" spans="25:75" x14ac:dyDescent="0.35">
      <c r="Y43" s="50"/>
      <c r="Z43" s="50"/>
      <c r="AA43" s="50"/>
      <c r="AB43" s="50"/>
      <c r="AC43" s="50"/>
      <c r="AD43" s="50"/>
      <c r="AE43" s="537"/>
      <c r="AF43" s="537"/>
      <c r="AG43" s="537"/>
      <c r="AH43" s="537"/>
      <c r="AI43" s="537"/>
      <c r="AJ43" s="537"/>
      <c r="AK43" s="537"/>
      <c r="AL43" s="537"/>
      <c r="BJ43" s="50"/>
      <c r="BK43" s="50"/>
      <c r="BL43" s="50"/>
      <c r="BM43" s="50"/>
      <c r="BN43" s="50"/>
      <c r="BO43" s="50"/>
      <c r="BP43" s="537"/>
      <c r="BQ43" s="537"/>
      <c r="BR43" s="537"/>
      <c r="BS43" s="537"/>
      <c r="BT43" s="537"/>
      <c r="BU43" s="537"/>
      <c r="BV43" s="537"/>
      <c r="BW43" s="537"/>
    </row>
    <row r="44" spans="25:75" x14ac:dyDescent="0.35">
      <c r="Y44" s="50"/>
      <c r="Z44" s="50"/>
      <c r="AA44" s="50"/>
      <c r="AB44" s="50"/>
      <c r="AC44" s="50"/>
      <c r="AD44" s="50"/>
      <c r="AE44" s="537"/>
      <c r="AF44" s="537"/>
      <c r="AG44" s="537"/>
      <c r="AH44" s="537"/>
      <c r="AI44" s="537"/>
      <c r="AJ44" s="537"/>
      <c r="AK44" s="537"/>
      <c r="AL44" s="537"/>
      <c r="BJ44" s="50"/>
      <c r="BK44" s="50"/>
      <c r="BL44" s="50"/>
      <c r="BM44" s="50"/>
      <c r="BN44" s="50"/>
      <c r="BO44" s="50"/>
      <c r="BP44" s="537"/>
      <c r="BQ44" s="537"/>
      <c r="BR44" s="537"/>
      <c r="BS44" s="537"/>
      <c r="BT44" s="537"/>
      <c r="BU44" s="537"/>
      <c r="BV44" s="537"/>
      <c r="BW44" s="537"/>
    </row>
    <row r="45" spans="25:75" x14ac:dyDescent="0.35">
      <c r="Y45" s="50"/>
      <c r="Z45" s="50"/>
      <c r="AA45" s="50"/>
      <c r="AB45" s="50"/>
      <c r="AC45" s="50"/>
      <c r="AD45" s="50"/>
      <c r="AE45" s="537"/>
      <c r="AF45" s="537"/>
      <c r="AG45" s="537"/>
      <c r="AH45" s="537"/>
      <c r="AI45" s="537"/>
      <c r="AJ45" s="537"/>
      <c r="AK45" s="537"/>
      <c r="AL45" s="537"/>
      <c r="BJ45" s="50"/>
      <c r="BK45" s="50"/>
      <c r="BL45" s="50"/>
      <c r="BM45" s="50"/>
      <c r="BN45" s="50"/>
      <c r="BO45" s="50"/>
      <c r="BP45" s="537"/>
      <c r="BQ45" s="537"/>
      <c r="BR45" s="537"/>
      <c r="BS45" s="537"/>
      <c r="BT45" s="537"/>
      <c r="BU45" s="537"/>
      <c r="BV45" s="537"/>
      <c r="BW45" s="537"/>
    </row>
    <row r="46" spans="25:75" x14ac:dyDescent="0.35">
      <c r="Y46" s="50"/>
      <c r="Z46" s="50"/>
      <c r="AA46" s="50"/>
      <c r="AB46" s="50"/>
      <c r="AC46" s="50"/>
      <c r="AD46" s="50"/>
      <c r="AE46" s="537"/>
      <c r="AF46" s="537"/>
      <c r="AG46" s="537"/>
      <c r="AH46" s="537"/>
      <c r="AI46" s="537"/>
      <c r="AJ46" s="537"/>
      <c r="AK46" s="537"/>
      <c r="AL46" s="537"/>
      <c r="BJ46" s="50"/>
      <c r="BK46" s="50"/>
      <c r="BL46" s="50"/>
      <c r="BM46" s="50"/>
      <c r="BN46" s="50"/>
      <c r="BO46" s="50"/>
      <c r="BP46" s="537"/>
      <c r="BQ46" s="537"/>
      <c r="BR46" s="537"/>
      <c r="BS46" s="537"/>
      <c r="BT46" s="537"/>
      <c r="BU46" s="537"/>
      <c r="BV46" s="537"/>
      <c r="BW46" s="537"/>
    </row>
    <row r="47" spans="25:75" x14ac:dyDescent="0.35">
      <c r="Y47" s="50"/>
      <c r="Z47" s="50"/>
      <c r="AA47" s="50"/>
      <c r="AB47" s="50"/>
      <c r="AC47" s="50"/>
      <c r="AD47" s="50"/>
      <c r="AE47" s="537"/>
      <c r="AF47" s="537"/>
      <c r="AG47" s="537"/>
      <c r="AH47" s="537"/>
      <c r="AI47" s="537"/>
      <c r="AJ47" s="537"/>
      <c r="AK47" s="537"/>
      <c r="AL47" s="537"/>
      <c r="BJ47" s="50"/>
      <c r="BK47" s="50"/>
      <c r="BL47" s="50"/>
      <c r="BM47" s="50"/>
      <c r="BN47" s="50"/>
      <c r="BO47" s="50"/>
      <c r="BP47" s="537"/>
      <c r="BQ47" s="537"/>
      <c r="BR47" s="537"/>
      <c r="BS47" s="537"/>
      <c r="BT47" s="537"/>
      <c r="BU47" s="537"/>
      <c r="BV47" s="537"/>
      <c r="BW47" s="537"/>
    </row>
    <row r="48" spans="25:75" x14ac:dyDescent="0.35">
      <c r="Y48" s="50"/>
      <c r="Z48" s="50"/>
      <c r="AA48" s="50"/>
      <c r="AB48" s="50"/>
      <c r="AC48" s="50"/>
      <c r="AD48" s="50"/>
      <c r="AE48" s="537"/>
      <c r="AF48" s="537"/>
      <c r="AG48" s="537"/>
      <c r="AH48" s="537"/>
      <c r="AI48" s="537"/>
      <c r="AJ48" s="537"/>
      <c r="AK48" s="537"/>
      <c r="AL48" s="537"/>
      <c r="BJ48" s="50"/>
      <c r="BK48" s="50"/>
      <c r="BL48" s="50"/>
      <c r="BM48" s="50"/>
      <c r="BN48" s="50"/>
      <c r="BO48" s="50"/>
      <c r="BP48" s="537"/>
      <c r="BQ48" s="537"/>
      <c r="BR48" s="537"/>
      <c r="BS48" s="537"/>
      <c r="BT48" s="537"/>
      <c r="BU48" s="537"/>
      <c r="BV48" s="537"/>
      <c r="BW48" s="537"/>
    </row>
    <row r="49" spans="25:75" x14ac:dyDescent="0.35">
      <c r="Y49" s="50"/>
      <c r="Z49" s="50"/>
      <c r="AA49" s="50"/>
      <c r="AB49" s="50"/>
      <c r="AC49" s="50"/>
      <c r="AD49" s="50"/>
      <c r="AE49" s="537"/>
      <c r="AF49" s="537"/>
      <c r="AG49" s="537"/>
      <c r="AH49" s="537"/>
      <c r="AI49" s="537"/>
      <c r="AJ49" s="537"/>
      <c r="AK49" s="537"/>
      <c r="AL49" s="537"/>
      <c r="BJ49" s="50"/>
      <c r="BK49" s="50"/>
      <c r="BL49" s="50"/>
      <c r="BM49" s="50"/>
      <c r="BN49" s="50"/>
      <c r="BO49" s="50"/>
      <c r="BP49" s="537"/>
      <c r="BQ49" s="537"/>
      <c r="BR49" s="537"/>
      <c r="BS49" s="537"/>
      <c r="BT49" s="537"/>
      <c r="BU49" s="537"/>
      <c r="BV49" s="537"/>
      <c r="BW49" s="537"/>
    </row>
    <row r="50" spans="25:75" x14ac:dyDescent="0.35">
      <c r="Y50" s="50"/>
      <c r="Z50" s="50"/>
      <c r="AA50" s="50"/>
      <c r="AB50" s="50"/>
      <c r="AC50" s="50"/>
      <c r="AD50" s="50"/>
      <c r="AE50" s="537"/>
      <c r="AF50" s="537"/>
      <c r="AG50" s="537"/>
      <c r="AH50" s="537"/>
      <c r="AI50" s="537"/>
      <c r="AJ50" s="537"/>
      <c r="AK50" s="537"/>
      <c r="AL50" s="537"/>
      <c r="BJ50" s="50"/>
      <c r="BK50" s="50"/>
      <c r="BL50" s="50"/>
      <c r="BM50" s="50"/>
      <c r="BN50" s="50"/>
      <c r="BO50" s="50"/>
      <c r="BP50" s="537"/>
      <c r="BQ50" s="537"/>
      <c r="BR50" s="537"/>
      <c r="BS50" s="537"/>
      <c r="BT50" s="537"/>
      <c r="BU50" s="537"/>
      <c r="BV50" s="537"/>
      <c r="BW50" s="537"/>
    </row>
    <row r="51" spans="25:75" x14ac:dyDescent="0.35">
      <c r="Y51" s="50"/>
      <c r="Z51" s="50"/>
      <c r="AA51" s="50"/>
      <c r="AB51" s="50"/>
      <c r="AC51" s="50"/>
      <c r="AD51" s="50"/>
      <c r="AE51" s="537"/>
      <c r="AF51" s="537"/>
      <c r="AG51" s="537"/>
      <c r="AH51" s="537"/>
      <c r="AI51" s="537"/>
      <c r="AJ51" s="537"/>
      <c r="AK51" s="537"/>
      <c r="AL51" s="537"/>
      <c r="BJ51" s="50"/>
      <c r="BK51" s="50"/>
      <c r="BL51" s="50"/>
      <c r="BM51" s="50"/>
      <c r="BN51" s="50"/>
      <c r="BO51" s="50"/>
      <c r="BP51" s="537"/>
      <c r="BQ51" s="537"/>
      <c r="BR51" s="537"/>
      <c r="BS51" s="537"/>
      <c r="BT51" s="537"/>
      <c r="BU51" s="537"/>
      <c r="BV51" s="537"/>
      <c r="BW51" s="537"/>
    </row>
    <row r="52" spans="25:75" x14ac:dyDescent="0.35">
      <c r="Y52" s="50"/>
      <c r="Z52" s="50"/>
      <c r="AA52" s="50"/>
      <c r="AB52" s="50"/>
      <c r="AC52" s="50"/>
      <c r="AD52" s="50"/>
      <c r="AE52" s="537"/>
      <c r="AF52" s="537"/>
      <c r="AG52" s="537"/>
      <c r="AH52" s="537"/>
      <c r="AI52" s="537"/>
      <c r="AJ52" s="537"/>
      <c r="AK52" s="537"/>
      <c r="AL52" s="537"/>
      <c r="BJ52" s="50"/>
      <c r="BK52" s="50"/>
      <c r="BL52" s="50"/>
      <c r="BM52" s="50"/>
      <c r="BN52" s="50"/>
      <c r="BO52" s="50"/>
      <c r="BP52" s="537"/>
      <c r="BQ52" s="537"/>
      <c r="BR52" s="537"/>
      <c r="BS52" s="537"/>
      <c r="BT52" s="537"/>
      <c r="BU52" s="537"/>
      <c r="BV52" s="537"/>
      <c r="BW52" s="537"/>
    </row>
    <row r="53" spans="25:75" x14ac:dyDescent="0.35">
      <c r="Y53" s="50"/>
      <c r="Z53" s="50"/>
      <c r="AA53" s="50"/>
      <c r="AB53" s="50"/>
      <c r="AC53" s="50"/>
      <c r="AD53" s="50"/>
      <c r="AE53" s="537"/>
      <c r="AF53" s="537"/>
      <c r="AG53" s="537"/>
      <c r="AH53" s="537"/>
      <c r="AI53" s="537"/>
      <c r="AJ53" s="537"/>
      <c r="AK53" s="537"/>
      <c r="AL53" s="537"/>
      <c r="BJ53" s="50"/>
      <c r="BK53" s="50"/>
      <c r="BL53" s="50"/>
      <c r="BM53" s="50"/>
      <c r="BN53" s="50"/>
      <c r="BO53" s="50"/>
      <c r="BP53" s="537"/>
      <c r="BQ53" s="537"/>
      <c r="BR53" s="537"/>
      <c r="BS53" s="537"/>
      <c r="BT53" s="537"/>
      <c r="BU53" s="537"/>
      <c r="BV53" s="537"/>
      <c r="BW53" s="537"/>
    </row>
    <row r="54" spans="25:75" x14ac:dyDescent="0.35">
      <c r="Y54" s="50"/>
      <c r="Z54" s="50"/>
      <c r="AA54" s="50"/>
      <c r="AB54" s="50"/>
      <c r="AC54" s="50"/>
      <c r="AD54" s="50"/>
      <c r="AE54" s="537"/>
      <c r="AF54" s="537"/>
      <c r="AG54" s="537"/>
      <c r="AH54" s="537"/>
      <c r="AI54" s="537"/>
      <c r="AJ54" s="537"/>
      <c r="AK54" s="537"/>
      <c r="AL54" s="537"/>
      <c r="BJ54" s="50"/>
      <c r="BK54" s="50"/>
      <c r="BL54" s="50"/>
      <c r="BM54" s="50"/>
      <c r="BN54" s="50"/>
      <c r="BO54" s="50"/>
      <c r="BP54" s="537"/>
      <c r="BQ54" s="537"/>
      <c r="BR54" s="537"/>
      <c r="BS54" s="537"/>
      <c r="BT54" s="537"/>
      <c r="BU54" s="537"/>
      <c r="BV54" s="537"/>
      <c r="BW54" s="537"/>
    </row>
    <row r="55" spans="25:75" x14ac:dyDescent="0.35">
      <c r="Y55" s="50"/>
      <c r="Z55" s="50"/>
      <c r="AA55" s="50"/>
      <c r="AB55" s="50"/>
      <c r="AC55" s="50"/>
      <c r="AD55" s="50"/>
      <c r="AE55" s="537"/>
      <c r="AF55" s="537"/>
      <c r="AG55" s="537"/>
      <c r="AH55" s="537"/>
      <c r="AI55" s="537"/>
      <c r="AJ55" s="537"/>
      <c r="AK55" s="537"/>
      <c r="AL55" s="537"/>
      <c r="BJ55" s="50"/>
      <c r="BK55" s="50"/>
      <c r="BL55" s="50"/>
      <c r="BM55" s="50"/>
      <c r="BN55" s="50"/>
      <c r="BO55" s="50"/>
      <c r="BP55" s="537"/>
      <c r="BQ55" s="537"/>
      <c r="BR55" s="537"/>
      <c r="BS55" s="537"/>
      <c r="BT55" s="537"/>
      <c r="BU55" s="537"/>
      <c r="BV55" s="537"/>
      <c r="BW55" s="537"/>
    </row>
    <row r="56" spans="25:75" x14ac:dyDescent="0.35">
      <c r="Y56" s="50"/>
      <c r="Z56" s="50"/>
      <c r="AA56" s="50"/>
      <c r="AB56" s="50"/>
      <c r="AC56" s="50"/>
      <c r="AD56" s="50"/>
      <c r="AE56" s="537"/>
      <c r="AF56" s="537"/>
      <c r="AG56" s="537"/>
      <c r="AH56" s="537"/>
      <c r="AI56" s="537"/>
      <c r="AJ56" s="537"/>
      <c r="AK56" s="537"/>
      <c r="AL56" s="537"/>
      <c r="BJ56" s="50"/>
      <c r="BK56" s="50"/>
      <c r="BL56" s="50"/>
      <c r="BM56" s="50"/>
      <c r="BN56" s="50"/>
      <c r="BO56" s="50"/>
      <c r="BP56" s="537"/>
      <c r="BQ56" s="537"/>
      <c r="BR56" s="537"/>
      <c r="BS56" s="537"/>
      <c r="BT56" s="537"/>
      <c r="BU56" s="537"/>
      <c r="BV56" s="537"/>
      <c r="BW56" s="537"/>
    </row>
    <row r="57" spans="25:75" x14ac:dyDescent="0.35">
      <c r="Y57" s="50"/>
      <c r="Z57" s="50"/>
      <c r="AA57" s="50"/>
      <c r="AB57" s="50"/>
      <c r="AC57" s="50"/>
      <c r="AD57" s="50"/>
      <c r="AE57" s="537"/>
      <c r="AF57" s="537"/>
      <c r="AG57" s="537"/>
      <c r="AH57" s="537"/>
      <c r="AI57" s="537"/>
      <c r="AJ57" s="537"/>
      <c r="AK57" s="537"/>
      <c r="AL57" s="537"/>
      <c r="BJ57" s="50"/>
      <c r="BK57" s="50"/>
      <c r="BL57" s="50"/>
      <c r="BM57" s="50"/>
      <c r="BN57" s="50"/>
      <c r="BO57" s="50"/>
      <c r="BP57" s="537"/>
      <c r="BQ57" s="537"/>
      <c r="BR57" s="537"/>
      <c r="BS57" s="537"/>
      <c r="BT57" s="537"/>
      <c r="BU57" s="537"/>
      <c r="BV57" s="537"/>
      <c r="BW57" s="537"/>
    </row>
    <row r="58" spans="25:75" x14ac:dyDescent="0.35">
      <c r="Y58" s="50"/>
      <c r="Z58" s="50"/>
      <c r="AA58" s="50"/>
      <c r="AB58" s="50"/>
      <c r="AC58" s="50"/>
      <c r="AD58" s="50"/>
      <c r="AE58" s="537"/>
      <c r="AF58" s="537"/>
      <c r="AG58" s="537"/>
      <c r="AH58" s="537"/>
      <c r="AI58" s="537"/>
      <c r="AJ58" s="537"/>
      <c r="AK58" s="537"/>
      <c r="AL58" s="537"/>
      <c r="BJ58" s="50"/>
      <c r="BK58" s="50"/>
      <c r="BL58" s="50"/>
      <c r="BM58" s="50"/>
      <c r="BN58" s="50"/>
      <c r="BO58" s="50"/>
      <c r="BP58" s="537"/>
      <c r="BQ58" s="537"/>
      <c r="BR58" s="537"/>
      <c r="BS58" s="537"/>
      <c r="BT58" s="537"/>
      <c r="BU58" s="537"/>
      <c r="BV58" s="537"/>
      <c r="BW58" s="537"/>
    </row>
    <row r="59" spans="25:75" x14ac:dyDescent="0.35">
      <c r="Y59" s="50"/>
      <c r="Z59" s="50"/>
      <c r="AA59" s="50"/>
      <c r="AB59" s="50"/>
      <c r="AC59" s="50"/>
      <c r="AD59" s="50"/>
      <c r="AE59" s="537"/>
      <c r="AF59" s="537"/>
      <c r="AG59" s="537"/>
      <c r="AH59" s="537"/>
      <c r="AI59" s="537"/>
      <c r="AJ59" s="537"/>
      <c r="AK59" s="537"/>
      <c r="AL59" s="537"/>
      <c r="BJ59" s="50"/>
      <c r="BK59" s="50"/>
      <c r="BL59" s="50"/>
      <c r="BM59" s="50"/>
      <c r="BN59" s="50"/>
      <c r="BO59" s="50"/>
      <c r="BP59" s="537"/>
      <c r="BQ59" s="537"/>
      <c r="BR59" s="537"/>
      <c r="BS59" s="537"/>
      <c r="BT59" s="537"/>
      <c r="BU59" s="537"/>
      <c r="BV59" s="537"/>
      <c r="BW59" s="537"/>
    </row>
    <row r="60" spans="25:75" x14ac:dyDescent="0.35">
      <c r="Y60" s="50"/>
      <c r="Z60" s="50"/>
      <c r="AA60" s="50"/>
      <c r="AB60" s="50"/>
      <c r="AC60" s="50"/>
      <c r="AD60" s="50"/>
      <c r="AE60" s="537"/>
      <c r="AF60" s="537"/>
      <c r="AG60" s="537"/>
      <c r="AH60" s="537"/>
      <c r="AI60" s="537"/>
      <c r="AJ60" s="537"/>
      <c r="AK60" s="537"/>
      <c r="AL60" s="537"/>
      <c r="BJ60" s="50"/>
      <c r="BK60" s="50"/>
      <c r="BL60" s="50"/>
      <c r="BM60" s="50"/>
      <c r="BN60" s="50"/>
      <c r="BO60" s="50"/>
      <c r="BP60" s="537"/>
      <c r="BQ60" s="537"/>
      <c r="BR60" s="537"/>
      <c r="BS60" s="537"/>
      <c r="BT60" s="537"/>
      <c r="BU60" s="537"/>
      <c r="BV60" s="537"/>
      <c r="BW60" s="537"/>
    </row>
    <row r="61" spans="25:75" x14ac:dyDescent="0.35">
      <c r="Y61" s="50"/>
      <c r="Z61" s="50"/>
      <c r="AA61" s="50"/>
      <c r="AB61" s="50"/>
      <c r="AC61" s="50"/>
      <c r="AD61" s="50"/>
      <c r="AE61" s="537"/>
      <c r="AF61" s="537"/>
      <c r="AG61" s="537"/>
      <c r="AH61" s="537"/>
      <c r="AI61" s="537"/>
      <c r="AJ61" s="537"/>
      <c r="AK61" s="537"/>
      <c r="AL61" s="537"/>
      <c r="BJ61" s="50"/>
      <c r="BK61" s="50"/>
      <c r="BL61" s="50"/>
      <c r="BM61" s="50"/>
      <c r="BN61" s="50"/>
      <c r="BO61" s="50"/>
      <c r="BP61" s="537"/>
      <c r="BQ61" s="537"/>
      <c r="BR61" s="537"/>
      <c r="BS61" s="537"/>
      <c r="BT61" s="537"/>
      <c r="BU61" s="537"/>
      <c r="BV61" s="537"/>
      <c r="BW61" s="537"/>
    </row>
    <row r="62" spans="25:75" x14ac:dyDescent="0.35">
      <c r="Y62" s="50"/>
      <c r="Z62" s="50"/>
      <c r="AA62" s="50"/>
      <c r="AB62" s="50"/>
      <c r="AC62" s="50"/>
      <c r="AD62" s="50"/>
      <c r="AE62" s="537"/>
      <c r="AF62" s="537"/>
      <c r="AG62" s="537"/>
      <c r="AH62" s="537"/>
      <c r="AI62" s="537"/>
      <c r="AJ62" s="537"/>
      <c r="AK62" s="537"/>
      <c r="AL62" s="537"/>
      <c r="BJ62" s="50"/>
      <c r="BK62" s="50"/>
      <c r="BL62" s="50"/>
      <c r="BM62" s="50"/>
      <c r="BN62" s="50"/>
      <c r="BO62" s="50"/>
      <c r="BP62" s="537"/>
      <c r="BQ62" s="537"/>
      <c r="BR62" s="537"/>
      <c r="BS62" s="537"/>
      <c r="BT62" s="537"/>
      <c r="BU62" s="537"/>
      <c r="BV62" s="537"/>
      <c r="BW62" s="537"/>
    </row>
    <row r="63" spans="25:75" x14ac:dyDescent="0.35">
      <c r="Y63" s="50"/>
      <c r="Z63" s="50"/>
      <c r="AA63" s="50"/>
      <c r="AB63" s="50"/>
      <c r="AC63" s="50"/>
      <c r="AD63" s="50"/>
      <c r="AE63" s="537"/>
      <c r="AF63" s="537"/>
      <c r="AG63" s="537"/>
      <c r="AH63" s="537"/>
      <c r="AI63" s="537"/>
      <c r="AJ63" s="537"/>
      <c r="AK63" s="537"/>
      <c r="AL63" s="537"/>
      <c r="BJ63" s="50"/>
      <c r="BK63" s="50"/>
      <c r="BL63" s="50"/>
      <c r="BM63" s="50"/>
      <c r="BN63" s="50"/>
      <c r="BO63" s="50"/>
      <c r="BP63" s="537"/>
      <c r="BQ63" s="537"/>
      <c r="BR63" s="537"/>
      <c r="BS63" s="537"/>
      <c r="BT63" s="537"/>
      <c r="BU63" s="537"/>
      <c r="BV63" s="537"/>
      <c r="BW63" s="537"/>
    </row>
    <row r="64" spans="25:75" x14ac:dyDescent="0.35">
      <c r="Y64" s="50"/>
      <c r="Z64" s="50"/>
      <c r="AA64" s="50"/>
      <c r="AB64" s="50"/>
      <c r="AC64" s="50"/>
      <c r="AD64" s="50"/>
      <c r="AE64" s="537"/>
      <c r="AF64" s="537"/>
      <c r="AG64" s="537"/>
      <c r="AH64" s="537"/>
      <c r="AI64" s="537"/>
      <c r="AJ64" s="537"/>
      <c r="AK64" s="537"/>
      <c r="AL64" s="537"/>
      <c r="BJ64" s="50"/>
      <c r="BK64" s="50"/>
      <c r="BL64" s="50"/>
      <c r="BM64" s="50"/>
      <c r="BN64" s="50"/>
      <c r="BO64" s="50"/>
      <c r="BP64" s="537"/>
      <c r="BQ64" s="537"/>
      <c r="BR64" s="537"/>
      <c r="BS64" s="537"/>
      <c r="BT64" s="537"/>
      <c r="BU64" s="537"/>
      <c r="BV64" s="537"/>
      <c r="BW64" s="537"/>
    </row>
    <row r="65" spans="25:75" x14ac:dyDescent="0.35">
      <c r="Y65" s="50"/>
      <c r="Z65" s="50"/>
      <c r="AA65" s="50"/>
      <c r="AB65" s="50"/>
      <c r="AC65" s="50"/>
      <c r="AD65" s="50"/>
      <c r="AE65" s="537"/>
      <c r="AF65" s="537"/>
      <c r="AG65" s="537"/>
      <c r="AH65" s="537"/>
      <c r="AI65" s="537"/>
      <c r="AJ65" s="537"/>
      <c r="AK65" s="537"/>
      <c r="AL65" s="537"/>
      <c r="BJ65" s="50"/>
      <c r="BK65" s="50"/>
      <c r="BL65" s="50"/>
      <c r="BM65" s="50"/>
      <c r="BN65" s="50"/>
      <c r="BO65" s="50"/>
      <c r="BP65" s="537"/>
      <c r="BQ65" s="537"/>
      <c r="BR65" s="537"/>
      <c r="BS65" s="537"/>
      <c r="BT65" s="537"/>
      <c r="BU65" s="537"/>
      <c r="BV65" s="537"/>
      <c r="BW65" s="537"/>
    </row>
    <row r="66" spans="25:75" x14ac:dyDescent="0.35">
      <c r="Y66" s="50"/>
      <c r="Z66" s="50"/>
      <c r="AA66" s="50"/>
      <c r="AB66" s="50"/>
      <c r="AC66" s="50"/>
      <c r="AD66" s="50"/>
      <c r="AE66" s="537"/>
      <c r="AF66" s="537"/>
      <c r="AG66" s="537"/>
      <c r="AH66" s="537"/>
      <c r="AI66" s="537"/>
      <c r="AJ66" s="537"/>
      <c r="AK66" s="537"/>
      <c r="AL66" s="537"/>
      <c r="BJ66" s="50"/>
      <c r="BK66" s="50"/>
      <c r="BL66" s="50"/>
      <c r="BM66" s="50"/>
      <c r="BN66" s="50"/>
      <c r="BO66" s="50"/>
      <c r="BP66" s="537"/>
      <c r="BQ66" s="537"/>
      <c r="BR66" s="537"/>
      <c r="BS66" s="537"/>
      <c r="BT66" s="537"/>
      <c r="BU66" s="537"/>
      <c r="BV66" s="537"/>
      <c r="BW66" s="537"/>
    </row>
    <row r="67" spans="25:75" x14ac:dyDescent="0.35">
      <c r="Y67" s="50"/>
      <c r="Z67" s="50"/>
      <c r="AA67" s="50"/>
      <c r="AB67" s="50"/>
      <c r="AC67" s="50"/>
      <c r="AD67" s="50"/>
      <c r="AE67" s="537"/>
      <c r="AF67" s="537"/>
      <c r="AG67" s="537"/>
      <c r="AH67" s="537"/>
      <c r="AI67" s="537"/>
      <c r="AJ67" s="537"/>
      <c r="AK67" s="537"/>
      <c r="AL67" s="537"/>
      <c r="BJ67" s="50"/>
      <c r="BK67" s="50"/>
      <c r="BL67" s="50"/>
      <c r="BM67" s="50"/>
      <c r="BN67" s="50"/>
      <c r="BO67" s="50"/>
      <c r="BP67" s="537"/>
      <c r="BQ67" s="537"/>
      <c r="BR67" s="537"/>
      <c r="BS67" s="537"/>
      <c r="BT67" s="537"/>
      <c r="BU67" s="537"/>
      <c r="BV67" s="537"/>
      <c r="BW67" s="537"/>
    </row>
    <row r="68" spans="25:75" x14ac:dyDescent="0.35">
      <c r="Y68" s="50"/>
      <c r="Z68" s="50"/>
      <c r="AA68" s="50"/>
      <c r="AB68" s="50"/>
      <c r="AC68" s="50"/>
      <c r="AD68" s="50"/>
      <c r="AE68" s="537"/>
      <c r="AF68" s="537"/>
      <c r="AG68" s="537"/>
      <c r="AH68" s="537"/>
      <c r="AI68" s="537"/>
      <c r="AJ68" s="537"/>
      <c r="AK68" s="537"/>
      <c r="AL68" s="537"/>
      <c r="BJ68" s="50"/>
      <c r="BK68" s="50"/>
      <c r="BL68" s="50"/>
      <c r="BM68" s="50"/>
      <c r="BN68" s="50"/>
      <c r="BO68" s="50"/>
      <c r="BP68" s="537"/>
      <c r="BQ68" s="537"/>
      <c r="BR68" s="537"/>
      <c r="BS68" s="537"/>
      <c r="BT68" s="537"/>
      <c r="BU68" s="537"/>
      <c r="BV68" s="537"/>
      <c r="BW68" s="537"/>
    </row>
    <row r="69" spans="25:75" x14ac:dyDescent="0.35">
      <c r="Y69" s="50"/>
      <c r="Z69" s="50"/>
      <c r="AA69" s="50"/>
      <c r="AB69" s="50"/>
      <c r="AC69" s="50"/>
      <c r="AD69" s="50"/>
      <c r="AE69" s="537"/>
      <c r="AF69" s="537"/>
      <c r="AG69" s="537"/>
      <c r="AH69" s="537"/>
      <c r="AI69" s="537"/>
      <c r="AJ69" s="537"/>
      <c r="AK69" s="537"/>
      <c r="AL69" s="537"/>
      <c r="BJ69" s="50"/>
      <c r="BK69" s="50"/>
      <c r="BL69" s="50"/>
      <c r="BM69" s="50"/>
      <c r="BN69" s="50"/>
      <c r="BO69" s="50"/>
      <c r="BP69" s="537"/>
      <c r="BQ69" s="537"/>
      <c r="BR69" s="537"/>
      <c r="BS69" s="537"/>
      <c r="BT69" s="537"/>
      <c r="BU69" s="537"/>
      <c r="BV69" s="537"/>
      <c r="BW69" s="537"/>
    </row>
    <row r="70" spans="25:75" x14ac:dyDescent="0.35">
      <c r="Y70" s="50"/>
      <c r="Z70" s="50"/>
      <c r="AA70" s="50"/>
      <c r="AB70" s="50"/>
      <c r="AC70" s="50"/>
      <c r="AD70" s="50"/>
      <c r="AE70" s="537"/>
      <c r="AF70" s="537"/>
      <c r="AG70" s="537"/>
      <c r="AH70" s="537"/>
      <c r="AI70" s="537"/>
      <c r="AJ70" s="537"/>
      <c r="AK70" s="537"/>
      <c r="AL70" s="537"/>
      <c r="BJ70" s="50"/>
      <c r="BK70" s="50"/>
      <c r="BL70" s="50"/>
      <c r="BM70" s="50"/>
      <c r="BN70" s="50"/>
      <c r="BO70" s="50"/>
      <c r="BP70" s="537"/>
      <c r="BQ70" s="537"/>
      <c r="BR70" s="537"/>
      <c r="BS70" s="537"/>
      <c r="BT70" s="537"/>
      <c r="BU70" s="537"/>
      <c r="BV70" s="537"/>
      <c r="BW70" s="537"/>
    </row>
    <row r="71" spans="25:75" x14ac:dyDescent="0.35">
      <c r="Y71" s="50"/>
      <c r="Z71" s="50"/>
      <c r="AA71" s="50"/>
      <c r="AB71" s="50"/>
      <c r="AC71" s="50"/>
      <c r="AD71" s="50"/>
      <c r="AE71" s="537"/>
      <c r="AF71" s="537"/>
      <c r="AG71" s="537"/>
      <c r="AH71" s="537"/>
      <c r="AI71" s="537"/>
      <c r="AJ71" s="537"/>
      <c r="AK71" s="537"/>
      <c r="AL71" s="537"/>
      <c r="BJ71" s="50"/>
      <c r="BK71" s="50"/>
      <c r="BL71" s="50"/>
      <c r="BM71" s="50"/>
      <c r="BN71" s="50"/>
      <c r="BO71" s="50"/>
      <c r="BP71" s="537"/>
      <c r="BQ71" s="537"/>
      <c r="BR71" s="537"/>
      <c r="BS71" s="537"/>
      <c r="BT71" s="537"/>
      <c r="BU71" s="537"/>
      <c r="BV71" s="537"/>
      <c r="BW71" s="537"/>
    </row>
    <row r="72" spans="25:75" x14ac:dyDescent="0.35">
      <c r="Y72" s="50"/>
      <c r="Z72" s="50"/>
      <c r="AA72" s="50"/>
      <c r="AB72" s="50"/>
      <c r="AC72" s="50"/>
      <c r="AD72" s="50"/>
      <c r="AE72" s="537"/>
      <c r="AF72" s="537"/>
      <c r="AG72" s="537"/>
      <c r="AH72" s="537"/>
      <c r="AI72" s="537"/>
      <c r="AJ72" s="537"/>
      <c r="AK72" s="537"/>
      <c r="AL72" s="537"/>
      <c r="BJ72" s="50"/>
      <c r="BK72" s="50"/>
      <c r="BL72" s="50"/>
      <c r="BM72" s="50"/>
      <c r="BN72" s="50"/>
      <c r="BO72" s="50"/>
      <c r="BP72" s="537"/>
      <c r="BQ72" s="537"/>
      <c r="BR72" s="537"/>
      <c r="BS72" s="537"/>
      <c r="BT72" s="537"/>
      <c r="BU72" s="537"/>
      <c r="BV72" s="537"/>
      <c r="BW72" s="537"/>
    </row>
    <row r="73" spans="25:75" x14ac:dyDescent="0.35">
      <c r="Y73" s="50"/>
      <c r="Z73" s="50"/>
      <c r="AA73" s="50"/>
      <c r="AB73" s="50"/>
      <c r="AC73" s="50"/>
      <c r="AD73" s="50"/>
      <c r="AE73" s="537"/>
      <c r="AF73" s="537"/>
      <c r="AG73" s="537"/>
      <c r="AH73" s="537"/>
      <c r="AI73" s="537"/>
      <c r="AJ73" s="537"/>
      <c r="AK73" s="537"/>
      <c r="AL73" s="537"/>
      <c r="BJ73" s="50"/>
      <c r="BK73" s="50"/>
      <c r="BL73" s="50"/>
      <c r="BM73" s="50"/>
      <c r="BN73" s="50"/>
      <c r="BO73" s="50"/>
      <c r="BP73" s="537"/>
      <c r="BQ73" s="537"/>
      <c r="BR73" s="537"/>
      <c r="BS73" s="537"/>
      <c r="BT73" s="537"/>
      <c r="BU73" s="537"/>
      <c r="BV73" s="537"/>
      <c r="BW73" s="537"/>
    </row>
    <row r="74" spans="25:75" x14ac:dyDescent="0.35">
      <c r="Y74" s="50"/>
      <c r="Z74" s="50"/>
      <c r="AA74" s="50"/>
      <c r="AB74" s="50"/>
      <c r="AC74" s="50"/>
      <c r="AD74" s="50"/>
      <c r="AE74" s="537"/>
      <c r="AF74" s="537"/>
      <c r="AG74" s="537"/>
      <c r="AH74" s="537"/>
      <c r="AI74" s="537"/>
      <c r="AJ74" s="537"/>
      <c r="AK74" s="537"/>
      <c r="AL74" s="537"/>
      <c r="BJ74" s="50"/>
      <c r="BK74" s="50"/>
      <c r="BL74" s="50"/>
      <c r="BM74" s="50"/>
      <c r="BN74" s="50"/>
      <c r="BO74" s="50"/>
      <c r="BP74" s="537"/>
      <c r="BQ74" s="537"/>
      <c r="BR74" s="537"/>
      <c r="BS74" s="537"/>
      <c r="BT74" s="537"/>
      <c r="BU74" s="537"/>
      <c r="BV74" s="537"/>
      <c r="BW74" s="537"/>
    </row>
    <row r="75" spans="25:75" x14ac:dyDescent="0.35">
      <c r="Y75" s="50"/>
      <c r="Z75" s="50"/>
      <c r="AA75" s="50"/>
      <c r="AB75" s="50"/>
      <c r="AC75" s="50"/>
      <c r="AD75" s="50"/>
      <c r="AE75" s="537"/>
      <c r="AF75" s="537"/>
      <c r="AG75" s="537"/>
      <c r="AH75" s="537"/>
      <c r="AI75" s="537"/>
      <c r="AJ75" s="537"/>
      <c r="AK75" s="537"/>
      <c r="AL75" s="537"/>
      <c r="BJ75" s="50"/>
      <c r="BK75" s="50"/>
      <c r="BL75" s="50"/>
      <c r="BM75" s="50"/>
      <c r="BN75" s="50"/>
      <c r="BO75" s="50"/>
      <c r="BP75" s="537"/>
      <c r="BQ75" s="537"/>
      <c r="BR75" s="537"/>
      <c r="BS75" s="537"/>
      <c r="BT75" s="537"/>
      <c r="BU75" s="537"/>
      <c r="BV75" s="537"/>
      <c r="BW75" s="537"/>
    </row>
    <row r="76" spans="25:75" x14ac:dyDescent="0.35">
      <c r="Y76" s="50"/>
      <c r="Z76" s="50"/>
      <c r="AA76" s="50"/>
      <c r="AB76" s="50"/>
      <c r="AC76" s="50"/>
      <c r="AD76" s="50"/>
      <c r="AE76" s="537"/>
      <c r="AF76" s="537"/>
      <c r="AG76" s="537"/>
      <c r="AH76" s="537"/>
      <c r="AI76" s="537"/>
      <c r="AJ76" s="537"/>
      <c r="AK76" s="537"/>
      <c r="AL76" s="537"/>
      <c r="BJ76" s="50"/>
      <c r="BK76" s="50"/>
      <c r="BL76" s="50"/>
      <c r="BM76" s="50"/>
      <c r="BN76" s="50"/>
      <c r="BO76" s="50"/>
      <c r="BP76" s="537"/>
      <c r="BQ76" s="537"/>
      <c r="BR76" s="537"/>
      <c r="BS76" s="537"/>
      <c r="BT76" s="537"/>
      <c r="BU76" s="537"/>
      <c r="BV76" s="537"/>
      <c r="BW76" s="537"/>
    </row>
    <row r="77" spans="25:75" x14ac:dyDescent="0.35">
      <c r="Y77" s="50"/>
      <c r="Z77" s="50"/>
      <c r="AA77" s="50"/>
      <c r="AB77" s="50"/>
      <c r="AC77" s="50"/>
      <c r="AD77" s="50"/>
      <c r="AE77" s="537"/>
      <c r="AF77" s="537"/>
      <c r="AG77" s="537"/>
      <c r="AH77" s="537"/>
      <c r="AI77" s="537"/>
      <c r="AJ77" s="537"/>
      <c r="AK77" s="537"/>
      <c r="AL77" s="537"/>
      <c r="BJ77" s="50"/>
      <c r="BK77" s="50"/>
      <c r="BL77" s="50"/>
      <c r="BM77" s="50"/>
      <c r="BN77" s="50"/>
      <c r="BO77" s="50"/>
      <c r="BP77" s="537"/>
      <c r="BQ77" s="537"/>
      <c r="BR77" s="537"/>
      <c r="BS77" s="537"/>
      <c r="BT77" s="537"/>
      <c r="BU77" s="537"/>
      <c r="BV77" s="537"/>
      <c r="BW77" s="537"/>
    </row>
    <row r="78" spans="25:75" x14ac:dyDescent="0.35">
      <c r="Y78" s="50"/>
      <c r="Z78" s="50"/>
      <c r="AA78" s="50"/>
      <c r="AB78" s="50"/>
      <c r="AC78" s="50"/>
      <c r="AD78" s="50"/>
      <c r="AE78" s="537"/>
      <c r="AF78" s="537"/>
      <c r="AG78" s="537"/>
      <c r="AH78" s="537"/>
      <c r="AI78" s="537"/>
      <c r="AJ78" s="537"/>
      <c r="AK78" s="537"/>
      <c r="AL78" s="537"/>
      <c r="BJ78" s="50"/>
      <c r="BK78" s="50"/>
      <c r="BL78" s="50"/>
      <c r="BM78" s="50"/>
      <c r="BN78" s="50"/>
      <c r="BO78" s="50"/>
      <c r="BP78" s="537"/>
      <c r="BQ78" s="537"/>
      <c r="BR78" s="537"/>
      <c r="BS78" s="537"/>
      <c r="BT78" s="537"/>
      <c r="BU78" s="537"/>
      <c r="BV78" s="537"/>
      <c r="BW78" s="537"/>
    </row>
    <row r="79" spans="25:75" x14ac:dyDescent="0.35">
      <c r="Y79" s="50"/>
      <c r="Z79" s="50"/>
      <c r="AA79" s="50"/>
      <c r="AB79" s="50"/>
      <c r="AC79" s="50"/>
      <c r="AD79" s="50"/>
      <c r="AE79" s="537"/>
      <c r="AF79" s="537"/>
      <c r="AG79" s="537"/>
      <c r="AH79" s="537"/>
      <c r="AI79" s="537"/>
      <c r="AJ79" s="537"/>
      <c r="AK79" s="537"/>
      <c r="AL79" s="537"/>
      <c r="BJ79" s="50"/>
      <c r="BK79" s="50"/>
      <c r="BL79" s="50"/>
      <c r="BM79" s="50"/>
      <c r="BN79" s="50"/>
      <c r="BO79" s="50"/>
      <c r="BP79" s="537"/>
      <c r="BQ79" s="537"/>
      <c r="BR79" s="537"/>
      <c r="BS79" s="537"/>
      <c r="BT79" s="537"/>
      <c r="BU79" s="537"/>
      <c r="BV79" s="537"/>
      <c r="BW79" s="537"/>
    </row>
    <row r="80" spans="25:75" x14ac:dyDescent="0.35">
      <c r="Y80" s="50"/>
      <c r="Z80" s="50"/>
      <c r="AA80" s="50"/>
      <c r="AB80" s="50"/>
      <c r="AC80" s="50"/>
      <c r="AD80" s="50"/>
      <c r="AE80" s="537"/>
      <c r="AF80" s="537"/>
      <c r="AG80" s="537"/>
      <c r="AH80" s="537"/>
      <c r="AI80" s="537"/>
      <c r="AJ80" s="537"/>
      <c r="AK80" s="537"/>
      <c r="AL80" s="537"/>
      <c r="BJ80" s="50"/>
      <c r="BK80" s="50"/>
      <c r="BL80" s="50"/>
      <c r="BM80" s="50"/>
      <c r="BN80" s="50"/>
      <c r="BO80" s="50"/>
      <c r="BP80" s="537"/>
      <c r="BQ80" s="537"/>
      <c r="BR80" s="537"/>
      <c r="BS80" s="537"/>
      <c r="BT80" s="537"/>
      <c r="BU80" s="537"/>
      <c r="BV80" s="537"/>
      <c r="BW80" s="537"/>
    </row>
    <row r="81" spans="25:75" x14ac:dyDescent="0.35">
      <c r="Y81" s="50"/>
      <c r="Z81" s="50"/>
      <c r="AA81" s="50"/>
      <c r="AB81" s="50"/>
      <c r="AC81" s="50"/>
      <c r="AD81" s="50"/>
      <c r="AE81" s="537"/>
      <c r="AF81" s="537"/>
      <c r="AG81" s="537"/>
      <c r="AH81" s="537"/>
      <c r="AI81" s="537"/>
      <c r="AJ81" s="537"/>
      <c r="AK81" s="537"/>
      <c r="AL81" s="537"/>
      <c r="BJ81" s="50"/>
      <c r="BK81" s="50"/>
      <c r="BL81" s="50"/>
      <c r="BM81" s="50"/>
      <c r="BN81" s="50"/>
      <c r="BO81" s="50"/>
      <c r="BP81" s="537"/>
      <c r="BQ81" s="537"/>
      <c r="BR81" s="537"/>
      <c r="BS81" s="537"/>
      <c r="BT81" s="537"/>
      <c r="BU81" s="537"/>
      <c r="BV81" s="537"/>
      <c r="BW81" s="537"/>
    </row>
    <row r="82" spans="25:75" x14ac:dyDescent="0.35">
      <c r="Y82" s="50"/>
      <c r="Z82" s="50"/>
      <c r="AA82" s="50"/>
      <c r="AB82" s="50"/>
      <c r="AC82" s="50"/>
      <c r="AD82" s="50"/>
      <c r="AE82" s="537"/>
      <c r="AF82" s="537"/>
      <c r="AG82" s="537"/>
      <c r="AH82" s="537"/>
      <c r="AI82" s="537"/>
      <c r="AJ82" s="537"/>
      <c r="AK82" s="537"/>
      <c r="AL82" s="537"/>
      <c r="BJ82" s="50"/>
      <c r="BK82" s="50"/>
      <c r="BL82" s="50"/>
      <c r="BM82" s="50"/>
      <c r="BN82" s="50"/>
      <c r="BO82" s="50"/>
      <c r="BP82" s="537"/>
      <c r="BQ82" s="537"/>
      <c r="BR82" s="537"/>
      <c r="BS82" s="537"/>
      <c r="BT82" s="537"/>
      <c r="BU82" s="537"/>
      <c r="BV82" s="537"/>
      <c r="BW82" s="537"/>
    </row>
    <row r="83" spans="25:75" x14ac:dyDescent="0.35">
      <c r="Y83" s="50"/>
      <c r="Z83" s="50"/>
      <c r="AA83" s="50"/>
      <c r="AB83" s="50"/>
      <c r="AC83" s="50"/>
      <c r="AD83" s="50"/>
      <c r="AE83" s="537"/>
      <c r="AF83" s="537"/>
      <c r="AG83" s="537"/>
      <c r="AH83" s="537"/>
      <c r="AI83" s="537"/>
      <c r="AJ83" s="537"/>
      <c r="AK83" s="537"/>
      <c r="AL83" s="537"/>
      <c r="BJ83" s="50"/>
      <c r="BK83" s="50"/>
      <c r="BL83" s="50"/>
      <c r="BM83" s="50"/>
      <c r="BN83" s="50"/>
      <c r="BO83" s="50"/>
      <c r="BP83" s="537"/>
      <c r="BQ83" s="537"/>
      <c r="BR83" s="537"/>
      <c r="BS83" s="537"/>
      <c r="BT83" s="537"/>
      <c r="BU83" s="537"/>
      <c r="BV83" s="537"/>
      <c r="BW83" s="537"/>
    </row>
    <row r="84" spans="25:75" x14ac:dyDescent="0.35">
      <c r="Y84" s="50"/>
      <c r="Z84" s="50"/>
      <c r="AA84" s="50"/>
      <c r="AB84" s="50"/>
      <c r="AC84" s="50"/>
      <c r="AD84" s="50"/>
      <c r="AE84" s="537"/>
      <c r="AF84" s="537"/>
      <c r="AG84" s="537"/>
      <c r="AH84" s="537"/>
      <c r="AI84" s="537"/>
      <c r="AJ84" s="537"/>
      <c r="AK84" s="537"/>
      <c r="AL84" s="537"/>
      <c r="BJ84" s="50"/>
      <c r="BK84" s="50"/>
      <c r="BL84" s="50"/>
      <c r="BM84" s="50"/>
      <c r="BN84" s="50"/>
      <c r="BO84" s="50"/>
      <c r="BP84" s="537"/>
      <c r="BQ84" s="537"/>
      <c r="BR84" s="537"/>
      <c r="BS84" s="537"/>
      <c r="BT84" s="537"/>
      <c r="BU84" s="537"/>
      <c r="BV84" s="537"/>
      <c r="BW84" s="537"/>
    </row>
    <row r="85" spans="25:75" x14ac:dyDescent="0.35">
      <c r="Y85" s="50"/>
      <c r="Z85" s="50"/>
      <c r="AA85" s="50"/>
      <c r="AB85" s="50"/>
      <c r="AC85" s="50"/>
      <c r="AD85" s="50"/>
      <c r="AE85" s="537"/>
      <c r="AF85" s="537"/>
      <c r="AG85" s="537"/>
      <c r="AH85" s="537"/>
      <c r="AI85" s="537"/>
      <c r="AJ85" s="537"/>
      <c r="AK85" s="537"/>
      <c r="AL85" s="537"/>
      <c r="BJ85" s="50"/>
      <c r="BK85" s="50"/>
      <c r="BL85" s="50"/>
      <c r="BM85" s="50"/>
      <c r="BN85" s="50"/>
      <c r="BO85" s="50"/>
      <c r="BP85" s="537"/>
      <c r="BQ85" s="537"/>
      <c r="BR85" s="537"/>
      <c r="BS85" s="537"/>
      <c r="BT85" s="537"/>
      <c r="BU85" s="537"/>
      <c r="BV85" s="537"/>
      <c r="BW85" s="537"/>
    </row>
    <row r="86" spans="25:75" x14ac:dyDescent="0.35">
      <c r="Y86" s="50"/>
      <c r="Z86" s="50"/>
      <c r="AA86" s="50"/>
      <c r="AB86" s="50"/>
      <c r="AC86" s="50"/>
      <c r="AD86" s="50"/>
      <c r="AE86" s="537"/>
      <c r="AF86" s="537"/>
      <c r="AG86" s="537"/>
      <c r="AH86" s="537"/>
      <c r="AI86" s="537"/>
      <c r="AJ86" s="537"/>
      <c r="AK86" s="537"/>
      <c r="AL86" s="537"/>
      <c r="BJ86" s="50"/>
      <c r="BK86" s="50"/>
      <c r="BL86" s="50"/>
      <c r="BM86" s="50"/>
      <c r="BN86" s="50"/>
      <c r="BO86" s="50"/>
      <c r="BP86" s="537"/>
      <c r="BQ86" s="537"/>
      <c r="BR86" s="537"/>
      <c r="BS86" s="537"/>
      <c r="BT86" s="537"/>
      <c r="BU86" s="537"/>
      <c r="BV86" s="537"/>
      <c r="BW86" s="537"/>
    </row>
    <row r="87" spans="25:75" x14ac:dyDescent="0.35">
      <c r="Y87" s="50"/>
      <c r="Z87" s="50"/>
      <c r="AA87" s="50"/>
      <c r="AB87" s="50"/>
      <c r="AC87" s="50"/>
      <c r="AD87" s="50"/>
      <c r="AE87" s="537"/>
      <c r="AF87" s="537"/>
      <c r="AG87" s="537"/>
      <c r="AH87" s="537"/>
      <c r="AI87" s="537"/>
      <c r="AJ87" s="537"/>
      <c r="AK87" s="537"/>
      <c r="AL87" s="537"/>
      <c r="BJ87" s="50"/>
      <c r="BK87" s="50"/>
      <c r="BL87" s="50"/>
      <c r="BM87" s="50"/>
      <c r="BN87" s="50"/>
      <c r="BO87" s="50"/>
      <c r="BP87" s="537"/>
      <c r="BQ87" s="537"/>
      <c r="BR87" s="537"/>
      <c r="BS87" s="537"/>
      <c r="BT87" s="537"/>
      <c r="BU87" s="537"/>
      <c r="BV87" s="537"/>
      <c r="BW87" s="537"/>
    </row>
    <row r="88" spans="25:75" x14ac:dyDescent="0.35">
      <c r="Y88" s="50"/>
      <c r="Z88" s="50"/>
      <c r="AA88" s="50"/>
      <c r="AB88" s="50"/>
      <c r="AC88" s="50"/>
      <c r="AD88" s="50"/>
      <c r="AE88" s="537"/>
      <c r="AF88" s="537"/>
      <c r="AG88" s="537"/>
      <c r="AH88" s="537"/>
      <c r="AI88" s="537"/>
      <c r="AJ88" s="537"/>
      <c r="AK88" s="537"/>
      <c r="AL88" s="537"/>
      <c r="BJ88" s="50"/>
      <c r="BK88" s="50"/>
      <c r="BL88" s="50"/>
      <c r="BM88" s="50"/>
      <c r="BN88" s="50"/>
      <c r="BO88" s="50"/>
      <c r="BP88" s="537"/>
      <c r="BQ88" s="537"/>
      <c r="BR88" s="537"/>
      <c r="BS88" s="537"/>
      <c r="BT88" s="537"/>
      <c r="BU88" s="537"/>
      <c r="BV88" s="537"/>
      <c r="BW88" s="537"/>
    </row>
    <row r="89" spans="25:75" x14ac:dyDescent="0.35">
      <c r="Y89" s="50"/>
      <c r="Z89" s="50"/>
      <c r="AA89" s="50"/>
      <c r="AB89" s="50"/>
      <c r="AC89" s="50"/>
      <c r="AD89" s="50"/>
      <c r="AE89" s="537"/>
      <c r="AF89" s="537"/>
      <c r="AG89" s="537"/>
      <c r="AH89" s="537"/>
      <c r="AI89" s="537"/>
      <c r="AJ89" s="537"/>
      <c r="AK89" s="537"/>
      <c r="AL89" s="537"/>
      <c r="BJ89" s="50"/>
      <c r="BK89" s="50"/>
      <c r="BL89" s="50"/>
      <c r="BM89" s="50"/>
      <c r="BN89" s="50"/>
      <c r="BO89" s="50"/>
      <c r="BP89" s="537"/>
      <c r="BQ89" s="537"/>
      <c r="BR89" s="537"/>
      <c r="BS89" s="537"/>
      <c r="BT89" s="537"/>
      <c r="BU89" s="537"/>
      <c r="BV89" s="537"/>
      <c r="BW89" s="537"/>
    </row>
  </sheetData>
  <sortState xmlns:xlrd2="http://schemas.microsoft.com/office/spreadsheetml/2017/richdata2" ref="A5:BX15">
    <sortCondition descending="1" ref="BX5:BX15"/>
  </sortState>
  <mergeCells count="11">
    <mergeCell ref="BQ3:BW3"/>
    <mergeCell ref="E3:L3"/>
    <mergeCell ref="M3:T3"/>
    <mergeCell ref="AF3:AL3"/>
    <mergeCell ref="Y1:Z1"/>
    <mergeCell ref="BJ3:BP3"/>
    <mergeCell ref="AT3:BA3"/>
    <mergeCell ref="AM3:AS3"/>
    <mergeCell ref="Y3:AE3"/>
    <mergeCell ref="U3:X3"/>
    <mergeCell ref="BB3:BI3"/>
  </mergeCells>
  <phoneticPr fontId="12" type="noConversion"/>
  <pageMargins left="0.5" right="0.5" top="0.5" bottom="0.5" header="0" footer="0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AFAFA-2F4F-4D70-8A76-12514456F51A}">
  <dimension ref="A1:AH58"/>
  <sheetViews>
    <sheetView defaultGridColor="0" topLeftCell="A36" colorId="8" zoomScale="92" zoomScaleNormal="92" workbookViewId="0">
      <selection activeCell="R9" sqref="R9"/>
    </sheetView>
  </sheetViews>
  <sheetFormatPr defaultRowHeight="13.2" x14ac:dyDescent="0.25"/>
  <cols>
    <col min="1" max="1" width="30.88671875" customWidth="1"/>
    <col min="2" max="2" width="21.44140625" customWidth="1"/>
    <col min="3" max="3" width="10.109375" customWidth="1"/>
    <col min="4" max="5" width="5.33203125" customWidth="1"/>
    <col min="6" max="6" width="5.6640625" customWidth="1"/>
    <col min="7" max="7" width="6.109375" customWidth="1"/>
    <col min="8" max="9" width="5.44140625" customWidth="1"/>
    <col min="10" max="12" width="5.33203125" customWidth="1"/>
    <col min="13" max="14" width="5.88671875" customWidth="1"/>
    <col min="15" max="15" width="5.44140625" customWidth="1"/>
    <col min="18" max="18" width="27.5546875" customWidth="1"/>
    <col min="19" max="19" width="22.33203125" customWidth="1"/>
    <col min="20" max="20" width="10.109375" customWidth="1"/>
    <col min="21" max="22" width="5.33203125" customWidth="1"/>
    <col min="23" max="23" width="5.6640625" customWidth="1"/>
    <col min="24" max="24" width="5.88671875" customWidth="1"/>
    <col min="25" max="26" width="5.6640625" customWidth="1"/>
    <col min="27" max="27" width="5.5546875" customWidth="1"/>
    <col min="28" max="28" width="5.33203125" customWidth="1"/>
    <col min="29" max="29" width="4.88671875" customWidth="1"/>
    <col min="30" max="30" width="5.6640625" customWidth="1"/>
    <col min="31" max="31" width="5.5546875" customWidth="1"/>
  </cols>
  <sheetData>
    <row r="1" spans="1:34" ht="21" x14ac:dyDescent="0.4">
      <c r="A1" s="356" t="s">
        <v>642</v>
      </c>
      <c r="B1" s="356"/>
      <c r="C1" s="356"/>
    </row>
    <row r="2" spans="1:34" ht="38.25" customHeight="1" x14ac:dyDescent="0.3">
      <c r="A2" s="1391" t="s">
        <v>763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  <c r="P2" s="1392"/>
      <c r="Q2" s="1392"/>
      <c r="R2" s="1392"/>
    </row>
    <row r="4" spans="1:34" x14ac:dyDescent="0.25">
      <c r="A4" s="195" t="s">
        <v>16</v>
      </c>
      <c r="B4" s="195" t="s">
        <v>156</v>
      </c>
    </row>
    <row r="5" spans="1:34" ht="46.2" x14ac:dyDescent="0.3">
      <c r="A5" s="597"/>
      <c r="B5" s="350"/>
      <c r="C5" s="289"/>
      <c r="D5" s="665" t="s">
        <v>298</v>
      </c>
      <c r="E5" s="665" t="s">
        <v>298</v>
      </c>
      <c r="F5" s="665" t="s">
        <v>254</v>
      </c>
      <c r="G5" s="665" t="s">
        <v>254</v>
      </c>
      <c r="H5" s="665" t="s">
        <v>1</v>
      </c>
      <c r="I5" s="662" t="s">
        <v>693</v>
      </c>
      <c r="J5" s="665" t="s">
        <v>251</v>
      </c>
      <c r="K5" s="665" t="s">
        <v>329</v>
      </c>
      <c r="L5" s="665" t="s">
        <v>254</v>
      </c>
      <c r="M5" s="665" t="s">
        <v>254</v>
      </c>
      <c r="N5" s="665" t="s">
        <v>298</v>
      </c>
      <c r="O5" s="665" t="s">
        <v>298</v>
      </c>
      <c r="P5" s="289"/>
      <c r="T5" s="289"/>
      <c r="U5" s="665" t="s">
        <v>298</v>
      </c>
      <c r="V5" s="665" t="s">
        <v>298</v>
      </c>
      <c r="W5" s="665" t="s">
        <v>254</v>
      </c>
      <c r="X5" s="665" t="s">
        <v>254</v>
      </c>
      <c r="Y5" s="665" t="s">
        <v>1</v>
      </c>
      <c r="Z5" s="665"/>
      <c r="AA5" s="665" t="s">
        <v>251</v>
      </c>
      <c r="AB5" s="665" t="s">
        <v>254</v>
      </c>
      <c r="AC5" s="665" t="s">
        <v>254</v>
      </c>
      <c r="AD5" s="665" t="s">
        <v>298</v>
      </c>
      <c r="AE5" s="665" t="s">
        <v>298</v>
      </c>
      <c r="AF5" s="289"/>
    </row>
    <row r="6" spans="1:34" ht="15" x14ac:dyDescent="0.35">
      <c r="C6" s="289"/>
      <c r="D6" s="289"/>
      <c r="E6" s="289"/>
      <c r="P6" s="88" t="s">
        <v>349</v>
      </c>
      <c r="Q6" s="50" t="s">
        <v>499</v>
      </c>
      <c r="T6" s="289"/>
      <c r="U6" s="289"/>
      <c r="V6" s="289"/>
      <c r="AF6" s="88" t="s">
        <v>349</v>
      </c>
      <c r="AG6" s="88" t="s">
        <v>20</v>
      </c>
      <c r="AH6" s="88" t="s">
        <v>499</v>
      </c>
    </row>
    <row r="7" spans="1:34" ht="15" x14ac:dyDescent="0.35">
      <c r="A7" s="90" t="s">
        <v>243</v>
      </c>
      <c r="B7" s="71" t="s">
        <v>203</v>
      </c>
      <c r="C7" s="289" t="s">
        <v>348</v>
      </c>
      <c r="D7" s="291">
        <f>'AM WEST PERF'!L14</f>
        <v>22</v>
      </c>
      <c r="E7" s="291">
        <f>'AM WEST PERF'!S14</f>
        <v>23</v>
      </c>
      <c r="F7" s="292"/>
      <c r="G7" s="292"/>
      <c r="H7" s="292">
        <f>'AM WEST PERF'!Y14</f>
        <v>23</v>
      </c>
      <c r="I7" s="292"/>
      <c r="J7" s="292">
        <f>'AM WEST PERF'!AO14</f>
        <v>18</v>
      </c>
      <c r="K7" s="292"/>
      <c r="L7" s="292">
        <f>'AM WEST PERF'!BJ14</f>
        <v>10</v>
      </c>
      <c r="M7" s="1077">
        <f>'AM WEST PERF'!BN14</f>
        <v>10</v>
      </c>
      <c r="N7" s="1045"/>
      <c r="O7" s="1045"/>
      <c r="P7" s="44">
        <f>SUM(D7:O7)</f>
        <v>106</v>
      </c>
      <c r="Q7" s="1053">
        <v>5</v>
      </c>
      <c r="R7" s="93"/>
      <c r="S7" s="28"/>
      <c r="T7" s="289" t="s">
        <v>348</v>
      </c>
      <c r="U7" s="325"/>
      <c r="V7" s="326"/>
      <c r="W7" s="885"/>
      <c r="X7" s="885"/>
      <c r="Y7" s="885"/>
      <c r="Z7" s="885"/>
      <c r="AA7" s="885"/>
      <c r="AB7" s="885"/>
      <c r="AC7" s="886"/>
      <c r="AD7" s="765"/>
      <c r="AE7" s="1046"/>
      <c r="AF7" s="44">
        <f>SUM(U7:AE7)</f>
        <v>0</v>
      </c>
      <c r="AG7" s="889">
        <f>SUM(AF7)</f>
        <v>0</v>
      </c>
      <c r="AH7" s="1041"/>
    </row>
    <row r="8" spans="1:34" ht="14.4" x14ac:dyDescent="0.3">
      <c r="A8" s="195"/>
      <c r="C8" s="289" t="s">
        <v>333</v>
      </c>
      <c r="D8" s="291">
        <f>'AM RANCH'!L16</f>
        <v>23</v>
      </c>
      <c r="E8" s="291">
        <f>'AM RANCH'!S16</f>
        <v>23</v>
      </c>
      <c r="F8" s="292"/>
      <c r="G8" s="292"/>
      <c r="H8" s="292">
        <f>'AM RANCH'!AE16</f>
        <v>24</v>
      </c>
      <c r="I8" s="292"/>
      <c r="J8" s="292">
        <f>'AM RANCH'!BA16</f>
        <v>9</v>
      </c>
      <c r="K8" s="292"/>
      <c r="L8" s="292">
        <f>'AM RANCH'!BR16</f>
        <v>14</v>
      </c>
      <c r="M8" s="1077">
        <f>'AM RANCH'!BW16</f>
        <v>14</v>
      </c>
      <c r="N8" s="1045"/>
      <c r="O8" s="1045"/>
      <c r="P8" s="44">
        <f>SUM(D8:O8)</f>
        <v>107</v>
      </c>
      <c r="Q8" s="1053"/>
      <c r="R8" s="88"/>
      <c r="T8" s="289" t="s">
        <v>333</v>
      </c>
      <c r="U8" s="328"/>
      <c r="V8" s="329"/>
      <c r="W8" s="618"/>
      <c r="X8" s="618"/>
      <c r="Y8" s="618"/>
      <c r="Z8" s="618"/>
      <c r="AA8" s="618"/>
      <c r="AB8" s="618"/>
      <c r="AC8" s="890"/>
      <c r="AD8" s="768"/>
      <c r="AE8" s="1047"/>
      <c r="AF8" s="168">
        <f>SUM(U8:AE8)</f>
        <v>0</v>
      </c>
      <c r="AG8" s="893">
        <f>SUM(AF8)</f>
        <v>0</v>
      </c>
      <c r="AH8" s="1041"/>
    </row>
    <row r="9" spans="1:34" ht="14.4" x14ac:dyDescent="0.3">
      <c r="A9" s="195"/>
      <c r="C9" s="289" t="s">
        <v>171</v>
      </c>
      <c r="D9" s="291">
        <f>'AM ENG PERF'!O10</f>
        <v>20</v>
      </c>
      <c r="E9" s="291">
        <f>'AM ENG PERF'!Z10</f>
        <v>22</v>
      </c>
      <c r="F9" s="292"/>
      <c r="G9" s="292"/>
      <c r="H9" s="292">
        <f>'AM ENG PERF'!AH10</f>
        <v>0</v>
      </c>
      <c r="I9" s="292"/>
      <c r="J9" s="292"/>
      <c r="K9" s="292"/>
      <c r="L9" s="292">
        <f>'AM ENG PERF'!CM10</f>
        <v>9</v>
      </c>
      <c r="M9" s="1077">
        <f>'AM ENG PERF'!CU10</f>
        <v>12</v>
      </c>
      <c r="N9" s="1045"/>
      <c r="O9" s="1045"/>
      <c r="P9" s="44">
        <f>SUM(D9:O9)</f>
        <v>63</v>
      </c>
      <c r="Q9" s="1053"/>
      <c r="T9" s="289" t="s">
        <v>171</v>
      </c>
      <c r="U9" s="328"/>
      <c r="V9" s="329"/>
      <c r="W9" s="618"/>
      <c r="X9" s="618"/>
      <c r="Y9" s="618"/>
      <c r="Z9" s="618"/>
      <c r="AA9" s="618"/>
      <c r="AB9" s="618"/>
      <c r="AC9" s="890"/>
      <c r="AD9" s="891"/>
      <c r="AE9" s="892"/>
      <c r="AF9" s="168"/>
      <c r="AG9" s="893">
        <v>0</v>
      </c>
      <c r="AH9" s="1041"/>
    </row>
    <row r="10" spans="1:34" ht="14.4" x14ac:dyDescent="0.3">
      <c r="A10" s="195"/>
      <c r="C10" s="289"/>
      <c r="D10" s="289"/>
      <c r="E10" s="289"/>
      <c r="M10" s="289"/>
      <c r="N10" s="289"/>
      <c r="P10" s="865">
        <f>SUM(P7:P9)</f>
        <v>276</v>
      </c>
      <c r="Q10" s="1053"/>
      <c r="T10" s="289"/>
      <c r="U10" s="289"/>
      <c r="V10" s="289"/>
      <c r="AC10" s="289"/>
      <c r="AD10" s="289"/>
      <c r="AF10" s="168">
        <f>SUM(AF7:AF9)</f>
        <v>0</v>
      </c>
      <c r="AG10" s="894">
        <f>SUM(AG7:AG9)</f>
        <v>0</v>
      </c>
      <c r="AH10" s="1041"/>
    </row>
    <row r="11" spans="1:34" ht="14.4" x14ac:dyDescent="0.3">
      <c r="A11" s="195"/>
      <c r="C11" s="289"/>
      <c r="D11" s="289"/>
      <c r="E11" s="289"/>
      <c r="P11" s="88"/>
      <c r="Q11" s="1053"/>
      <c r="AF11" s="88"/>
      <c r="AH11" s="1041"/>
    </row>
    <row r="12" spans="1:34" ht="15" x14ac:dyDescent="0.35">
      <c r="A12" s="90" t="s">
        <v>170</v>
      </c>
      <c r="B12" s="51" t="s">
        <v>28</v>
      </c>
      <c r="C12" s="289" t="s">
        <v>348</v>
      </c>
      <c r="D12" s="291">
        <f>'AM WEST PERF'!L6</f>
        <v>14</v>
      </c>
      <c r="E12" s="291">
        <f>'AM WEST PERF'!S6</f>
        <v>12</v>
      </c>
      <c r="F12" s="292"/>
      <c r="G12" s="292"/>
      <c r="H12" s="292">
        <f>'AM WEST PERF'!Y6</f>
        <v>0</v>
      </c>
      <c r="I12" s="292"/>
      <c r="J12" s="292">
        <f>'AM WEST PERF'!AO6</f>
        <v>12</v>
      </c>
      <c r="K12" s="292"/>
      <c r="L12" s="292"/>
      <c r="M12" s="292"/>
      <c r="N12" s="292">
        <f>'AM WEST PERF'!AU6</f>
        <v>8.5</v>
      </c>
      <c r="O12" s="292">
        <f>'AM WEST PERF'!BA6</f>
        <v>9.5</v>
      </c>
      <c r="P12" s="44">
        <f>SUM(D12:O12)</f>
        <v>56</v>
      </c>
      <c r="Q12" s="1053">
        <v>7</v>
      </c>
      <c r="R12" s="93"/>
      <c r="S12" s="44"/>
      <c r="T12" s="289" t="s">
        <v>348</v>
      </c>
      <c r="U12" s="325"/>
      <c r="V12" s="326"/>
      <c r="W12" s="885"/>
      <c r="X12" s="885"/>
      <c r="Y12" s="885"/>
      <c r="Z12" s="885"/>
      <c r="AA12" s="885"/>
      <c r="AB12" s="885"/>
      <c r="AC12" s="886"/>
      <c r="AD12" s="765"/>
      <c r="AE12" s="1046"/>
      <c r="AF12" s="44">
        <f>SUM(U12:AE12)</f>
        <v>0</v>
      </c>
      <c r="AG12" s="889">
        <f>SUM(AF12)</f>
        <v>0</v>
      </c>
      <c r="AH12" s="1041"/>
    </row>
    <row r="13" spans="1:34" ht="14.4" x14ac:dyDescent="0.3">
      <c r="A13" s="195"/>
      <c r="C13" s="289" t="s">
        <v>333</v>
      </c>
      <c r="D13" s="291">
        <f>'AM RANCH'!L8</f>
        <v>10</v>
      </c>
      <c r="E13" s="291">
        <f>'AM RANCH'!S8</f>
        <v>12</v>
      </c>
      <c r="F13" s="292"/>
      <c r="G13" s="292"/>
      <c r="H13" s="292">
        <f>'AM RANCH'!AE8</f>
        <v>21</v>
      </c>
      <c r="I13" s="292"/>
      <c r="J13" s="292">
        <f>'AM RANCH'!BA8</f>
        <v>12</v>
      </c>
      <c r="K13" s="292"/>
      <c r="L13" s="292"/>
      <c r="M13" s="292"/>
      <c r="N13" s="292">
        <f>'AM RANCH'!BG8</f>
        <v>7</v>
      </c>
      <c r="O13" s="292">
        <f>'AM RANCH'!BM8</f>
        <v>6</v>
      </c>
      <c r="P13" s="44">
        <f>SUM(D13:O13)</f>
        <v>68</v>
      </c>
      <c r="Q13" s="1053"/>
      <c r="R13" s="88"/>
      <c r="T13" s="289" t="s">
        <v>333</v>
      </c>
      <c r="U13" s="328"/>
      <c r="V13" s="329"/>
      <c r="W13" s="618"/>
      <c r="X13" s="618"/>
      <c r="Y13" s="618"/>
      <c r="Z13" s="618"/>
      <c r="AA13" s="618"/>
      <c r="AB13" s="618"/>
      <c r="AC13" s="890"/>
      <c r="AD13" s="768"/>
      <c r="AE13" s="1047"/>
      <c r="AF13" s="168">
        <f>SUM(U13:AE13)</f>
        <v>0</v>
      </c>
      <c r="AG13" s="893">
        <f>SUM(AF13)</f>
        <v>0</v>
      </c>
      <c r="AH13" s="1041"/>
    </row>
    <row r="14" spans="1:34" ht="14.4" x14ac:dyDescent="0.3">
      <c r="A14" s="195"/>
      <c r="C14" s="289" t="s">
        <v>171</v>
      </c>
      <c r="D14" s="291">
        <f>'AM ENG PERF'!O13</f>
        <v>1</v>
      </c>
      <c r="E14" s="291">
        <f>'AM ENG PERF'!Z13</f>
        <v>4</v>
      </c>
      <c r="F14" s="292"/>
      <c r="G14" s="292"/>
      <c r="H14" s="292"/>
      <c r="I14" s="292"/>
      <c r="J14" s="292">
        <f>'AM ENG PERF'!BG13</f>
        <v>1</v>
      </c>
      <c r="K14" s="292"/>
      <c r="L14" s="292"/>
      <c r="M14" s="292"/>
      <c r="N14" s="292"/>
      <c r="O14" s="292"/>
      <c r="P14" s="44">
        <f>SUM(D14:O14)</f>
        <v>6</v>
      </c>
      <c r="Q14" s="1053"/>
      <c r="T14" s="289" t="s">
        <v>171</v>
      </c>
      <c r="U14" s="328"/>
      <c r="V14" s="329"/>
      <c r="W14" s="618"/>
      <c r="X14" s="618"/>
      <c r="Y14" s="618"/>
      <c r="Z14" s="618"/>
      <c r="AA14" s="618"/>
      <c r="AB14" s="618"/>
      <c r="AC14" s="890"/>
      <c r="AD14" s="768"/>
      <c r="AE14" s="1047"/>
      <c r="AF14" s="168">
        <f>SUM(U14:AE14)</f>
        <v>0</v>
      </c>
      <c r="AG14" s="893">
        <f>SUM(AF14)</f>
        <v>0</v>
      </c>
      <c r="AH14" s="1041"/>
    </row>
    <row r="15" spans="1:34" ht="14.4" x14ac:dyDescent="0.3">
      <c r="A15" s="195"/>
      <c r="C15" s="289"/>
      <c r="D15" s="289"/>
      <c r="E15" s="289"/>
      <c r="M15" s="289"/>
      <c r="N15" s="289"/>
      <c r="O15" s="28"/>
      <c r="P15" s="93">
        <f>SUM(P12:P14)</f>
        <v>130</v>
      </c>
      <c r="Q15" s="1053"/>
      <c r="T15" s="289"/>
      <c r="U15" s="289"/>
      <c r="V15" s="289"/>
      <c r="AC15" s="289"/>
      <c r="AD15" s="289"/>
      <c r="AF15" s="168">
        <f>SUM(AF12:AF14)</f>
        <v>0</v>
      </c>
      <c r="AG15" s="894">
        <f>SUM(AG12:AG14)</f>
        <v>0</v>
      </c>
      <c r="AH15" s="1041"/>
    </row>
    <row r="16" spans="1:34" ht="14.4" x14ac:dyDescent="0.3">
      <c r="A16" s="195"/>
      <c r="C16" s="289"/>
      <c r="D16" s="289"/>
      <c r="E16" s="289"/>
      <c r="P16" s="88"/>
      <c r="Q16" s="1053"/>
      <c r="AF16" s="88"/>
      <c r="AH16" s="1041"/>
    </row>
    <row r="17" spans="1:34" ht="15" x14ac:dyDescent="0.35">
      <c r="A17" s="90" t="s">
        <v>581</v>
      </c>
      <c r="B17" s="51" t="s">
        <v>383</v>
      </c>
      <c r="C17" s="289" t="s">
        <v>348</v>
      </c>
      <c r="D17" s="291">
        <f>'AM WEST PERF'!L8</f>
        <v>18</v>
      </c>
      <c r="E17" s="291">
        <f>'AM WEST PERF'!S8</f>
        <v>16</v>
      </c>
      <c r="F17" s="292">
        <f>'AM WEST PERF'!AD8</f>
        <v>16</v>
      </c>
      <c r="G17" s="292">
        <f>'AM WEST PERF'!AI8</f>
        <v>15</v>
      </c>
      <c r="H17" s="292">
        <f>'AM WEST PERF'!Y8</f>
        <v>20</v>
      </c>
      <c r="I17" s="292"/>
      <c r="J17" s="292">
        <f>'AM WEST PERF'!AO8</f>
        <v>15</v>
      </c>
      <c r="K17" s="292"/>
      <c r="L17" s="292">
        <f>'AM WEST PERF'!BJ8</f>
        <v>7</v>
      </c>
      <c r="M17" s="292">
        <f>'AM WEST PERF'!BN8</f>
        <v>7</v>
      </c>
      <c r="N17" s="294">
        <f>'AM WEST PERF'!AU8</f>
        <v>21</v>
      </c>
      <c r="O17" s="294">
        <f>'AM WEST PERF'!BA8</f>
        <v>24</v>
      </c>
      <c r="P17" s="44">
        <f>SUM(D17:O17)</f>
        <v>159</v>
      </c>
      <c r="Q17" s="1053">
        <v>1</v>
      </c>
      <c r="R17" s="93"/>
      <c r="S17" s="135"/>
      <c r="T17" s="289" t="s">
        <v>348</v>
      </c>
      <c r="U17" s="325"/>
      <c r="V17" s="326"/>
      <c r="W17" s="886"/>
      <c r="X17" s="885"/>
      <c r="Y17" s="885"/>
      <c r="Z17" s="885"/>
      <c r="AA17" s="885"/>
      <c r="AB17" s="885"/>
      <c r="AC17" s="764"/>
      <c r="AD17" s="887"/>
      <c r="AE17" s="888"/>
      <c r="AF17" s="44">
        <f>SUM(U17:AE17)</f>
        <v>0</v>
      </c>
      <c r="AG17" s="889">
        <f>SUM(X17,AA17,AB17,AC17,U17)</f>
        <v>0</v>
      </c>
      <c r="AH17" s="1041"/>
    </row>
    <row r="18" spans="1:34" ht="14.4" x14ac:dyDescent="0.3">
      <c r="A18" s="195"/>
      <c r="C18" s="289" t="s">
        <v>333</v>
      </c>
      <c r="D18" s="291">
        <f>'AM RANCH'!L10</f>
        <v>11</v>
      </c>
      <c r="E18" s="291">
        <f>'AM RANCH'!S10</f>
        <v>14</v>
      </c>
      <c r="F18" s="292">
        <f>'AM RANCH'!AK10</f>
        <v>15</v>
      </c>
      <c r="G18" s="292">
        <f>'AM RANCH'!AQ10</f>
        <v>15</v>
      </c>
      <c r="H18" s="292">
        <f>'AM RANCH'!AE10</f>
        <v>14</v>
      </c>
      <c r="I18" s="292">
        <f>'AM RANCH'!AU10</f>
        <v>8</v>
      </c>
      <c r="J18" s="292">
        <f>'AM RANCH'!BA10</f>
        <v>4</v>
      </c>
      <c r="K18" s="292"/>
      <c r="L18" s="292">
        <f>'AM RANCH'!BR10</f>
        <v>9</v>
      </c>
      <c r="M18" s="292">
        <f>'AM RANCH'!BW10</f>
        <v>10</v>
      </c>
      <c r="N18" s="294">
        <f>'AM RANCH'!BG10</f>
        <v>17</v>
      </c>
      <c r="O18" s="294">
        <f>'AM RANCH'!BM10</f>
        <v>18</v>
      </c>
      <c r="P18" s="44">
        <f>SUM(D18:O18)</f>
        <v>135</v>
      </c>
      <c r="Q18" s="1053"/>
      <c r="T18" s="289" t="s">
        <v>333</v>
      </c>
      <c r="U18" s="1035"/>
      <c r="V18" s="820"/>
      <c r="W18" s="890"/>
      <c r="X18" s="618"/>
      <c r="Y18" s="618"/>
      <c r="Z18" s="618"/>
      <c r="AA18" s="618"/>
      <c r="AB18" s="618"/>
      <c r="AC18" s="767"/>
      <c r="AD18" s="768"/>
      <c r="AE18" s="892"/>
      <c r="AF18" s="168">
        <f>SUM(U18:AE18)</f>
        <v>0</v>
      </c>
      <c r="AG18" s="893">
        <f>SUM(X18,AA18,AB18,AD18,AE18)</f>
        <v>0</v>
      </c>
      <c r="AH18" s="1041"/>
    </row>
    <row r="19" spans="1:34" ht="14.4" x14ac:dyDescent="0.3">
      <c r="A19" s="195"/>
      <c r="C19" s="289" t="s">
        <v>171</v>
      </c>
      <c r="D19" s="291">
        <f>'AM ENG PERF'!O21</f>
        <v>16</v>
      </c>
      <c r="E19" s="291">
        <f>'AM ENG PERF'!Z21</f>
        <v>20</v>
      </c>
      <c r="F19" s="292"/>
      <c r="G19" s="292"/>
      <c r="H19" s="292">
        <f>'AM ENG PERF'!AH21</f>
        <v>9</v>
      </c>
      <c r="I19" s="292"/>
      <c r="J19" s="292">
        <f>'AM ENG PERF'!BG21</f>
        <v>14</v>
      </c>
      <c r="K19" s="292"/>
      <c r="L19" s="292">
        <f>'AM ENG PERF'!CM21</f>
        <v>14</v>
      </c>
      <c r="M19" s="292">
        <f>'AM ENG PERF'!CU21</f>
        <v>13</v>
      </c>
      <c r="N19" s="294">
        <f>'AM ENG PERF'!BQ21</f>
        <v>10</v>
      </c>
      <c r="O19" s="294">
        <f>'AM ENG PERF'!CA21</f>
        <v>11</v>
      </c>
      <c r="P19" s="44">
        <f>SUM(D19:O19)</f>
        <v>107</v>
      </c>
      <c r="Q19" s="1053"/>
      <c r="T19" s="289" t="s">
        <v>171</v>
      </c>
      <c r="U19" s="328"/>
      <c r="V19" s="329"/>
      <c r="W19" s="618"/>
      <c r="X19" s="618"/>
      <c r="Y19" s="618"/>
      <c r="Z19" s="618"/>
      <c r="AA19" s="618"/>
      <c r="AB19" s="618"/>
      <c r="AC19" s="890"/>
      <c r="AD19" s="768"/>
      <c r="AE19" s="1047"/>
      <c r="AF19" s="168">
        <f>SUM(U19:AE19)</f>
        <v>0</v>
      </c>
      <c r="AG19" s="893">
        <f>SUM(AF19)</f>
        <v>0</v>
      </c>
      <c r="AH19" s="1041"/>
    </row>
    <row r="20" spans="1:34" ht="14.4" x14ac:dyDescent="0.3">
      <c r="A20" s="195"/>
      <c r="C20" s="289"/>
      <c r="D20" s="289"/>
      <c r="E20" s="289"/>
      <c r="M20" s="289"/>
      <c r="N20" s="289"/>
      <c r="O20" s="289"/>
      <c r="P20" s="93">
        <f>SUM(P17:P19)</f>
        <v>401</v>
      </c>
      <c r="Q20" s="1053"/>
      <c r="T20" s="289"/>
      <c r="U20" s="289"/>
      <c r="V20" s="289"/>
      <c r="AC20" s="289"/>
      <c r="AD20" s="289"/>
      <c r="AF20" s="168">
        <f>SUM(AF17:AF19)</f>
        <v>0</v>
      </c>
      <c r="AG20" s="894">
        <f>SUM(AG17:AG19)</f>
        <v>0</v>
      </c>
      <c r="AH20" s="1041"/>
    </row>
    <row r="21" spans="1:34" ht="15" x14ac:dyDescent="0.35">
      <c r="A21" s="195"/>
      <c r="C21" s="289"/>
      <c r="D21" s="289"/>
      <c r="E21" s="289"/>
      <c r="P21" s="88"/>
      <c r="Q21" s="1053"/>
      <c r="R21" s="144"/>
      <c r="S21" s="50"/>
      <c r="AF21" s="88"/>
      <c r="AH21" s="1041"/>
    </row>
    <row r="22" spans="1:34" ht="15" x14ac:dyDescent="0.35">
      <c r="A22" s="90" t="s">
        <v>535</v>
      </c>
      <c r="B22" s="91" t="s">
        <v>536</v>
      </c>
      <c r="C22" s="289" t="s">
        <v>348</v>
      </c>
      <c r="D22" s="291">
        <f>'AM WEST PERF'!L12</f>
        <v>14</v>
      </c>
      <c r="E22" s="291">
        <f>'AM WEST PERF'!S12</f>
        <v>19</v>
      </c>
      <c r="F22" s="292">
        <f>'AM WEST PERF'!AD12</f>
        <v>12</v>
      </c>
      <c r="G22" s="292">
        <f>'AM WEST PERF'!AI12</f>
        <v>12</v>
      </c>
      <c r="H22" s="292">
        <f>'AM WEST PERF'!Y12</f>
        <v>0</v>
      </c>
      <c r="I22" s="292"/>
      <c r="J22" s="292">
        <f>'AM WEST PERF'!AO12</f>
        <v>19</v>
      </c>
      <c r="K22" s="292"/>
      <c r="L22" s="292">
        <f>'AM WEST PERF'!BJ12</f>
        <v>15</v>
      </c>
      <c r="M22" s="292">
        <f>'AM WEST PERF'!BN12</f>
        <v>13</v>
      </c>
      <c r="N22" s="294">
        <f>'AM WEST PERF'!AU12</f>
        <v>15</v>
      </c>
      <c r="O22" s="294">
        <f>'AM WEST PERF'!BA12</f>
        <v>14</v>
      </c>
      <c r="P22" s="44">
        <f>SUM(D22:O22)</f>
        <v>133</v>
      </c>
      <c r="Q22" s="1053">
        <v>3</v>
      </c>
      <c r="R22" s="90"/>
      <c r="S22" s="51"/>
      <c r="T22" s="289" t="s">
        <v>348</v>
      </c>
      <c r="U22" s="325"/>
      <c r="V22" s="326"/>
      <c r="W22" s="885"/>
      <c r="X22" s="885"/>
      <c r="Y22" s="885"/>
      <c r="Z22" s="885"/>
      <c r="AA22" s="885"/>
      <c r="AB22" s="885"/>
      <c r="AC22" s="886"/>
      <c r="AD22" s="887"/>
      <c r="AE22" s="888"/>
      <c r="AF22" s="44">
        <f>SUM(U22:AE22)</f>
        <v>0</v>
      </c>
      <c r="AG22" s="889">
        <f>SUM(AF22)</f>
        <v>0</v>
      </c>
      <c r="AH22" s="1041"/>
    </row>
    <row r="23" spans="1:34" ht="14.4" x14ac:dyDescent="0.3">
      <c r="A23" s="195"/>
      <c r="C23" s="289" t="s">
        <v>333</v>
      </c>
      <c r="D23" s="291">
        <f>'AM RANCH'!L11</f>
        <v>15</v>
      </c>
      <c r="E23" s="291">
        <f>'AM RANCH'!S11</f>
        <v>10</v>
      </c>
      <c r="F23" s="292">
        <f>'AM RANCH'!AK11</f>
        <v>19</v>
      </c>
      <c r="G23" s="292">
        <f>'AM RANCH'!AQ11</f>
        <v>19</v>
      </c>
      <c r="H23" s="292">
        <f>'AM RANCH'!AE11</f>
        <v>6</v>
      </c>
      <c r="I23" s="292">
        <f>'AM RANCH'!AU11</f>
        <v>10</v>
      </c>
      <c r="J23" s="292">
        <f>'AM RANCH'!BA11</f>
        <v>8</v>
      </c>
      <c r="K23" s="292"/>
      <c r="L23" s="292">
        <f>'AM RANCH'!BR11</f>
        <v>14</v>
      </c>
      <c r="M23" s="292">
        <f>'AM RANCH'!BW11</f>
        <v>12</v>
      </c>
      <c r="N23" s="294">
        <f>'AM RANCH'!BG11</f>
        <v>17</v>
      </c>
      <c r="O23" s="294">
        <f>'AM RANCH'!BM11</f>
        <v>17</v>
      </c>
      <c r="P23" s="44">
        <f>SUM(D23:O23)</f>
        <v>147</v>
      </c>
      <c r="Q23" s="1053"/>
      <c r="R23" s="88"/>
      <c r="T23" s="289" t="s">
        <v>333</v>
      </c>
      <c r="U23" s="328"/>
      <c r="V23" s="329"/>
      <c r="W23" s="618"/>
      <c r="X23" s="618"/>
      <c r="Y23" s="618"/>
      <c r="Z23" s="618"/>
      <c r="AA23" s="618"/>
      <c r="AB23" s="618"/>
      <c r="AC23" s="890"/>
      <c r="AD23" s="891"/>
      <c r="AE23" s="892"/>
      <c r="AF23" s="168"/>
      <c r="AG23" s="893">
        <v>0</v>
      </c>
      <c r="AH23" s="1041"/>
    </row>
    <row r="24" spans="1:34" ht="14.4" x14ac:dyDescent="0.3">
      <c r="A24" s="195"/>
      <c r="C24" s="289" t="s">
        <v>171</v>
      </c>
      <c r="D24" s="291">
        <f>'AM ENG PERF'!O18</f>
        <v>6</v>
      </c>
      <c r="E24" s="291">
        <f>'AM ENG PERF'!Z18</f>
        <v>5</v>
      </c>
      <c r="F24" s="292"/>
      <c r="G24" s="292"/>
      <c r="H24" s="292">
        <f>'AM ENG PERF'!AH18</f>
        <v>7</v>
      </c>
      <c r="I24" s="292"/>
      <c r="J24" s="292">
        <f>'AM ENG PERF'!BG18</f>
        <v>10</v>
      </c>
      <c r="K24" s="292"/>
      <c r="L24" s="292">
        <f>'AM ENG PERF'!CM18</f>
        <v>5</v>
      </c>
      <c r="M24" s="292">
        <f>'AM ENG PERF'!CU18</f>
        <v>4</v>
      </c>
      <c r="N24" s="294"/>
      <c r="O24" s="294"/>
      <c r="P24" s="44">
        <f>SUM(D24:O24)</f>
        <v>37</v>
      </c>
      <c r="Q24" s="1053"/>
      <c r="T24" s="289" t="s">
        <v>171</v>
      </c>
      <c r="U24" s="328"/>
      <c r="V24" s="329"/>
      <c r="W24" s="618"/>
      <c r="X24" s="618"/>
      <c r="Y24" s="618"/>
      <c r="Z24" s="618"/>
      <c r="AA24" s="618"/>
      <c r="AB24" s="618"/>
      <c r="AC24" s="890"/>
      <c r="AD24" s="891"/>
      <c r="AE24" s="892"/>
      <c r="AF24" s="168"/>
      <c r="AG24" s="893">
        <v>0</v>
      </c>
      <c r="AH24" s="1041"/>
    </row>
    <row r="25" spans="1:34" ht="14.4" x14ac:dyDescent="0.3">
      <c r="A25" s="195"/>
      <c r="C25" s="289"/>
      <c r="D25" s="289"/>
      <c r="E25" s="289"/>
      <c r="M25" s="289"/>
      <c r="N25" s="289"/>
      <c r="P25" s="93">
        <f>SUM(P22:P24)</f>
        <v>317</v>
      </c>
      <c r="Q25" s="1053"/>
      <c r="T25" s="289"/>
      <c r="U25" s="289"/>
      <c r="V25" s="289"/>
      <c r="AC25" s="289"/>
      <c r="AD25" s="289"/>
      <c r="AF25" s="168">
        <f>SUM(AF22:AF24)</f>
        <v>0</v>
      </c>
      <c r="AG25" s="894">
        <f>SUM(AG22:AG24)</f>
        <v>0</v>
      </c>
      <c r="AH25" s="1041"/>
    </row>
    <row r="26" spans="1:34" ht="14.4" x14ac:dyDescent="0.3">
      <c r="A26" s="195"/>
      <c r="C26" s="289"/>
      <c r="D26" s="289"/>
      <c r="E26" s="289"/>
      <c r="P26" s="88"/>
      <c r="Q26" s="1053"/>
      <c r="AF26" s="88"/>
      <c r="AH26" s="1041"/>
    </row>
    <row r="27" spans="1:34" ht="15" x14ac:dyDescent="0.35">
      <c r="A27" s="90" t="s">
        <v>596</v>
      </c>
      <c r="B27" s="51" t="s">
        <v>597</v>
      </c>
      <c r="C27" s="289" t="s">
        <v>348</v>
      </c>
      <c r="D27" s="763"/>
      <c r="E27" s="764"/>
      <c r="F27" s="764">
        <f>'AM WEST PERF'!AD25</f>
        <v>22</v>
      </c>
      <c r="G27" s="764">
        <f>'AM WEST PERF'!AI25</f>
        <v>24</v>
      </c>
      <c r="H27" s="764">
        <f>'AM WEST PERF'!Y25</f>
        <v>24</v>
      </c>
      <c r="I27" s="764"/>
      <c r="J27" s="764"/>
      <c r="K27" s="764"/>
      <c r="L27" s="764">
        <f>'AM WEST PERF'!BJ25</f>
        <v>17</v>
      </c>
      <c r="M27" s="764">
        <f>'AM WEST PERF'!BN25</f>
        <v>17</v>
      </c>
      <c r="N27" s="763">
        <f>'AM WEST PERF'!AU25</f>
        <v>7</v>
      </c>
      <c r="O27" s="765">
        <f>'AM WEST PERF'!BA25</f>
        <v>7</v>
      </c>
      <c r="P27" s="284">
        <f>SUM(D27:O27)</f>
        <v>118</v>
      </c>
      <c r="Q27" s="1053">
        <v>2</v>
      </c>
      <c r="R27" s="90"/>
      <c r="S27" s="51"/>
      <c r="T27" s="289" t="s">
        <v>348</v>
      </c>
      <c r="U27" s="325"/>
      <c r="V27" s="326"/>
      <c r="W27" s="886"/>
      <c r="X27" s="886"/>
      <c r="Y27" s="885"/>
      <c r="Z27" s="885"/>
      <c r="AA27" s="885"/>
      <c r="AB27" s="885"/>
      <c r="AC27" s="764"/>
      <c r="AD27" s="887"/>
      <c r="AE27" s="888"/>
      <c r="AF27" s="44">
        <f>SUM(U27:AE27)</f>
        <v>0</v>
      </c>
      <c r="AG27" s="889">
        <f>SUM(U27,Y27,AA27,AB27,AC27)</f>
        <v>0</v>
      </c>
      <c r="AH27" s="1041"/>
    </row>
    <row r="28" spans="1:34" ht="14.4" x14ac:dyDescent="0.3">
      <c r="A28" s="195"/>
      <c r="C28" s="289" t="s">
        <v>333</v>
      </c>
      <c r="D28" s="766"/>
      <c r="E28" s="767"/>
      <c r="F28" s="767">
        <f>'AM RANCH'!AK9</f>
        <v>20</v>
      </c>
      <c r="G28" s="767">
        <f>'AM RANCH'!AQ9</f>
        <v>22</v>
      </c>
      <c r="H28" s="767">
        <f>'AM RANCH'!AE9</f>
        <v>29</v>
      </c>
      <c r="I28" s="767">
        <f>'AM RANCH'!AU9</f>
        <v>14</v>
      </c>
      <c r="J28" s="767"/>
      <c r="K28" s="767"/>
      <c r="L28" s="767">
        <f>'AM RANCH'!BR9</f>
        <v>23</v>
      </c>
      <c r="M28" s="767">
        <f>'AM RANCH'!BW9</f>
        <v>23</v>
      </c>
      <c r="N28" s="763">
        <f>'AM RANCH'!BG9</f>
        <v>7</v>
      </c>
      <c r="O28" s="768">
        <f>'AM RANCH'!BM9</f>
        <v>7</v>
      </c>
      <c r="P28" s="897">
        <f>SUM(D28:O28)</f>
        <v>145</v>
      </c>
      <c r="Q28" s="1053"/>
      <c r="T28" s="289" t="s">
        <v>333</v>
      </c>
      <c r="U28" s="1035"/>
      <c r="V28" s="820"/>
      <c r="W28" s="618"/>
      <c r="X28" s="618"/>
      <c r="Y28" s="618"/>
      <c r="Z28" s="618"/>
      <c r="AA28" s="618"/>
      <c r="AB28" s="618"/>
      <c r="AC28" s="767"/>
      <c r="AD28" s="891"/>
      <c r="AE28" s="892"/>
      <c r="AF28" s="168">
        <f>SUM(U28:AE28)</f>
        <v>0</v>
      </c>
      <c r="AG28" s="893">
        <f>SUM(AF28)</f>
        <v>0</v>
      </c>
      <c r="AH28" s="1041"/>
    </row>
    <row r="29" spans="1:34" ht="14.4" x14ac:dyDescent="0.3">
      <c r="A29" s="195"/>
      <c r="C29" s="289" t="s">
        <v>171</v>
      </c>
      <c r="D29" s="766"/>
      <c r="E29" s="767"/>
      <c r="F29" s="767">
        <f>'AM ENG PERF'!AP12</f>
        <v>8</v>
      </c>
      <c r="G29" s="767">
        <f>'AM ENG PERF'!AX12</f>
        <v>8</v>
      </c>
      <c r="H29" s="767">
        <f>'AM ENG PERF'!AH12</f>
        <v>36</v>
      </c>
      <c r="I29" s="767"/>
      <c r="J29" s="767"/>
      <c r="K29" s="767"/>
      <c r="L29" s="767">
        <f>'AM ENG PERF'!CM12</f>
        <v>18</v>
      </c>
      <c r="M29" s="767">
        <f>'AM ENG PERF'!CU12</f>
        <v>18</v>
      </c>
      <c r="N29" s="763">
        <f>'AM ENG PERF'!BQ12</f>
        <v>15</v>
      </c>
      <c r="O29" s="768">
        <f>'AM ENG PERF'!CA12</f>
        <v>15</v>
      </c>
      <c r="P29" s="897">
        <f>SUM(D29:O29)</f>
        <v>118</v>
      </c>
      <c r="Q29" s="1053"/>
      <c r="T29" s="289" t="s">
        <v>171</v>
      </c>
      <c r="U29" s="328"/>
      <c r="V29" s="329"/>
      <c r="W29" s="618"/>
      <c r="X29" s="618"/>
      <c r="Y29" s="618"/>
      <c r="Z29" s="618"/>
      <c r="AA29" s="618"/>
      <c r="AB29" s="618"/>
      <c r="AC29" s="767"/>
      <c r="AD29" s="891"/>
      <c r="AE29" s="892"/>
      <c r="AF29" s="168">
        <f>SUM(U29:AE29)</f>
        <v>0</v>
      </c>
      <c r="AG29" s="893">
        <f>SUM(AF29)</f>
        <v>0</v>
      </c>
      <c r="AH29" s="1041"/>
    </row>
    <row r="30" spans="1:34" ht="14.4" x14ac:dyDescent="0.3">
      <c r="A30" s="195"/>
      <c r="C30" s="289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1060">
        <f>SUM(P27:P29)</f>
        <v>381</v>
      </c>
      <c r="Q30" s="1053"/>
      <c r="T30" s="289"/>
      <c r="U30" s="289"/>
      <c r="V30" s="289"/>
      <c r="AC30" s="289"/>
      <c r="AD30" s="289"/>
      <c r="AF30" s="168">
        <f>SUM(AF27:AF29)</f>
        <v>0</v>
      </c>
      <c r="AG30" s="894">
        <f>SUM(AG27:AG29)</f>
        <v>0</v>
      </c>
      <c r="AH30" s="1041"/>
    </row>
    <row r="31" spans="1:34" ht="14.4" x14ac:dyDescent="0.3">
      <c r="A31" s="195"/>
      <c r="C31" s="289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1053"/>
      <c r="AF31" s="88"/>
      <c r="AH31" s="1041"/>
    </row>
    <row r="32" spans="1:34" ht="15" x14ac:dyDescent="0.35">
      <c r="A32" s="195"/>
      <c r="C32" s="289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1053"/>
      <c r="R32" s="896"/>
      <c r="S32" s="71"/>
      <c r="T32" s="289" t="s">
        <v>348</v>
      </c>
      <c r="U32" s="325"/>
      <c r="V32" s="326"/>
      <c r="W32" s="886"/>
      <c r="X32" s="886"/>
      <c r="Y32" s="885"/>
      <c r="Z32" s="885"/>
      <c r="AA32" s="885"/>
      <c r="AB32" s="885"/>
      <c r="AC32" s="764"/>
      <c r="AD32" s="887"/>
      <c r="AE32" s="888"/>
      <c r="AF32" s="44">
        <f>SUM(U32:AE32)</f>
        <v>0</v>
      </c>
      <c r="AG32" s="889">
        <f>SUM(U32,Y32,AB32,AC32)</f>
        <v>0</v>
      </c>
      <c r="AH32" s="1041"/>
    </row>
    <row r="33" spans="1:34" ht="14.4" x14ac:dyDescent="0.3">
      <c r="A33" s="93" t="s">
        <v>543</v>
      </c>
      <c r="B33" s="44" t="s">
        <v>313</v>
      </c>
      <c r="C33" s="289" t="s">
        <v>348</v>
      </c>
      <c r="D33" s="763">
        <f>'AM WEST PERF'!L26</f>
        <v>11</v>
      </c>
      <c r="E33" s="764">
        <f>'AM WEST PERF'!S26</f>
        <v>11</v>
      </c>
      <c r="F33" s="764"/>
      <c r="G33" s="764"/>
      <c r="H33" s="764"/>
      <c r="I33" s="764"/>
      <c r="J33" s="764">
        <f>'AM WEST PERF'!AO26</f>
        <v>6.5</v>
      </c>
      <c r="K33" s="764"/>
      <c r="L33" s="764"/>
      <c r="M33" s="764"/>
      <c r="N33" s="763">
        <f>'AM WEST PERF'!AU26</f>
        <v>11</v>
      </c>
      <c r="O33" s="765">
        <f>'AM WEST PERF'!BA26</f>
        <v>10</v>
      </c>
      <c r="P33" s="44">
        <f>SUM(D33:O33)</f>
        <v>49.5</v>
      </c>
      <c r="Q33" s="1053">
        <v>8</v>
      </c>
      <c r="T33" s="289" t="s">
        <v>333</v>
      </c>
      <c r="U33" s="1035"/>
      <c r="V33" s="820"/>
      <c r="W33" s="618"/>
      <c r="X33" s="618"/>
      <c r="Y33" s="890"/>
      <c r="Z33" s="890"/>
      <c r="AA33" s="618"/>
      <c r="AB33" s="618"/>
      <c r="AC33" s="767"/>
      <c r="AD33" s="891"/>
      <c r="AE33" s="892"/>
      <c r="AF33" s="168">
        <f>SUM(U33:AE33)</f>
        <v>0</v>
      </c>
      <c r="AG33" s="893">
        <f>SUM(W33,X33,AA33,AB33,AC33)</f>
        <v>0</v>
      </c>
      <c r="AH33" s="1041"/>
    </row>
    <row r="34" spans="1:34" ht="14.4" x14ac:dyDescent="0.3">
      <c r="A34" s="195"/>
      <c r="C34" s="289" t="s">
        <v>333</v>
      </c>
      <c r="D34" s="766">
        <f>'AM RANCH'!L17</f>
        <v>8</v>
      </c>
      <c r="E34" s="767">
        <f>'AM RANCH'!S17</f>
        <v>5</v>
      </c>
      <c r="F34" s="767"/>
      <c r="G34" s="767"/>
      <c r="H34" s="767"/>
      <c r="I34" s="767"/>
      <c r="J34" s="767">
        <f>'AM RANCH'!BA17</f>
        <v>6</v>
      </c>
      <c r="K34" s="767"/>
      <c r="L34" s="767"/>
      <c r="M34" s="767"/>
      <c r="N34" s="763">
        <f>'AM RANCH'!BM17</f>
        <v>9</v>
      </c>
      <c r="O34" s="768">
        <f>'AM RANCH'!BG17</f>
        <v>8</v>
      </c>
      <c r="P34" s="168">
        <f>SUM(D34:O34)</f>
        <v>36</v>
      </c>
      <c r="Q34" s="1053"/>
      <c r="T34" s="289" t="s">
        <v>171</v>
      </c>
      <c r="U34" s="328"/>
      <c r="V34" s="329"/>
      <c r="W34" s="618"/>
      <c r="X34" s="618"/>
      <c r="Y34" s="618"/>
      <c r="Z34" s="618"/>
      <c r="AA34" s="618"/>
      <c r="AB34" s="618"/>
      <c r="AC34" s="767"/>
      <c r="AD34" s="891"/>
      <c r="AE34" s="892"/>
      <c r="AF34" s="168">
        <f>SUM(U34:AE34)</f>
        <v>0</v>
      </c>
      <c r="AG34" s="893">
        <f>SUM(AF34)</f>
        <v>0</v>
      </c>
      <c r="AH34" s="1041"/>
    </row>
    <row r="35" spans="1:34" ht="14.4" x14ac:dyDescent="0.3">
      <c r="A35" s="195"/>
      <c r="C35" s="289" t="s">
        <v>171</v>
      </c>
      <c r="D35" s="766">
        <f>'AM ENG PERF'!O23</f>
        <v>6</v>
      </c>
      <c r="E35" s="767">
        <f>'AM ENG PERF'!Z23</f>
        <v>5</v>
      </c>
      <c r="F35" s="767"/>
      <c r="G35" s="767"/>
      <c r="H35" s="767"/>
      <c r="I35" s="767"/>
      <c r="J35" s="767">
        <f>'AM ENG PERF'!BG23</f>
        <v>7</v>
      </c>
      <c r="K35" s="767"/>
      <c r="L35" s="767"/>
      <c r="M35" s="767"/>
      <c r="N35" s="768">
        <f>'AM ENG PERF'!BQ23</f>
        <v>6</v>
      </c>
      <c r="O35" s="1361">
        <f>'AM ENG PERF'!CA23</f>
        <v>6</v>
      </c>
      <c r="P35" s="168">
        <f>SUM(D35:N35)</f>
        <v>24</v>
      </c>
      <c r="Q35" s="1053"/>
      <c r="T35" s="289"/>
      <c r="U35" s="289"/>
      <c r="V35" s="289"/>
      <c r="AC35" s="289"/>
      <c r="AD35" s="289"/>
      <c r="AF35" s="168">
        <f>SUM(AF32:AF34)</f>
        <v>0</v>
      </c>
      <c r="AG35" s="894">
        <f>SUM(AG32:AG34)</f>
        <v>0</v>
      </c>
      <c r="AH35" s="1041"/>
    </row>
    <row r="36" spans="1:34" ht="14.4" x14ac:dyDescent="0.3">
      <c r="A36" s="195"/>
      <c r="C36" s="289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93">
        <f>SUM(P33:P35)</f>
        <v>109.5</v>
      </c>
      <c r="Q36" s="1053"/>
      <c r="AF36" s="88"/>
      <c r="AH36" s="1041"/>
    </row>
    <row r="37" spans="1:34" ht="14.4" x14ac:dyDescent="0.3">
      <c r="A37" s="195"/>
      <c r="C37" s="289"/>
      <c r="D37" s="289"/>
      <c r="E37" s="289"/>
      <c r="P37" s="88"/>
      <c r="Q37" s="1053"/>
      <c r="R37" s="93"/>
      <c r="S37" s="44"/>
      <c r="T37" s="289" t="s">
        <v>348</v>
      </c>
      <c r="U37" s="325"/>
      <c r="V37" s="326"/>
      <c r="W37" s="885"/>
      <c r="X37" s="885"/>
      <c r="Y37" s="885"/>
      <c r="Z37" s="885"/>
      <c r="AA37" s="885"/>
      <c r="AB37" s="885"/>
      <c r="AC37" s="764"/>
      <c r="AD37" s="765"/>
      <c r="AE37" s="1046"/>
      <c r="AF37" s="44">
        <f>SUM(U37:AE37)</f>
        <v>0</v>
      </c>
      <c r="AG37" s="889">
        <f>SUM(AF37)</f>
        <v>0</v>
      </c>
      <c r="AH37" s="1041"/>
    </row>
    <row r="38" spans="1:34" ht="14.4" x14ac:dyDescent="0.3">
      <c r="A38" s="195"/>
      <c r="P38" s="88"/>
      <c r="Q38" s="1053"/>
      <c r="T38" s="289" t="s">
        <v>333</v>
      </c>
      <c r="U38" s="328"/>
      <c r="V38" s="329"/>
      <c r="W38" s="618"/>
      <c r="X38" s="618"/>
      <c r="Y38" s="618"/>
      <c r="Z38" s="618"/>
      <c r="AA38" s="618"/>
      <c r="AB38" s="618"/>
      <c r="AC38" s="767"/>
      <c r="AD38" s="768"/>
      <c r="AE38" s="1047"/>
      <c r="AF38" s="168">
        <f>SUM(U38:AE38)</f>
        <v>0</v>
      </c>
      <c r="AG38" s="893">
        <f>SUM(AF38)</f>
        <v>0</v>
      </c>
      <c r="AH38" s="1041"/>
    </row>
    <row r="39" spans="1:34" ht="14.4" x14ac:dyDescent="0.3">
      <c r="A39" s="93" t="s">
        <v>550</v>
      </c>
      <c r="B39" s="44" t="s">
        <v>551</v>
      </c>
      <c r="C39" s="289" t="s">
        <v>348</v>
      </c>
      <c r="D39" s="325">
        <f>'AM WEST PERF'!L20</f>
        <v>6</v>
      </c>
      <c r="E39" s="326">
        <f>'AM WEST PERF'!S20</f>
        <v>9</v>
      </c>
      <c r="F39" s="326"/>
      <c r="G39" s="326"/>
      <c r="H39" s="326">
        <f>'AM WEST PERF'!Y20</f>
        <v>10</v>
      </c>
      <c r="I39" s="326"/>
      <c r="J39" s="326">
        <f>'AM WEST PERF'!AO20</f>
        <v>21</v>
      </c>
      <c r="K39" s="326"/>
      <c r="L39" s="326"/>
      <c r="M39" s="326"/>
      <c r="N39" s="325">
        <f>'AM WEST PERF'!AO20</f>
        <v>21</v>
      </c>
      <c r="O39" s="327">
        <f>'AM WEST PERF'!BA20</f>
        <v>27</v>
      </c>
      <c r="P39" s="290">
        <f>SUM(D39:O39)</f>
        <v>94</v>
      </c>
      <c r="Q39" s="1053">
        <v>4</v>
      </c>
      <c r="T39" s="289" t="s">
        <v>171</v>
      </c>
      <c r="U39" s="328"/>
      <c r="V39" s="329"/>
      <c r="W39" s="618"/>
      <c r="X39" s="618"/>
      <c r="Y39" s="618"/>
      <c r="Z39" s="618"/>
      <c r="AA39" s="618"/>
      <c r="AB39" s="618"/>
      <c r="AC39" s="767"/>
      <c r="AD39" s="768"/>
      <c r="AE39" s="1047"/>
      <c r="AF39" s="168">
        <f>SUM(U39:AE39)</f>
        <v>0</v>
      </c>
      <c r="AG39" s="893">
        <f>SUM(AF39)</f>
        <v>0</v>
      </c>
      <c r="AH39" s="1041"/>
    </row>
    <row r="40" spans="1:34" ht="14.4" x14ac:dyDescent="0.3">
      <c r="A40" s="195"/>
      <c r="C40" s="289" t="s">
        <v>333</v>
      </c>
      <c r="D40" s="328">
        <f>'AM RANCH'!L29</f>
        <v>11</v>
      </c>
      <c r="E40" s="329">
        <f>'AM RANCH'!S29</f>
        <v>13</v>
      </c>
      <c r="F40" s="329"/>
      <c r="G40" s="329"/>
      <c r="H40" s="329">
        <f>'AM RANCH'!AE29</f>
        <v>5</v>
      </c>
      <c r="I40" s="329">
        <f>'AM RANCH'!AU29</f>
        <v>3</v>
      </c>
      <c r="J40" s="329">
        <f>'AM RANCH'!BA29</f>
        <v>8.5</v>
      </c>
      <c r="K40" s="329"/>
      <c r="L40" s="329"/>
      <c r="M40" s="329"/>
      <c r="N40" s="325">
        <f>'AM RANCH'!BG29</f>
        <v>24</v>
      </c>
      <c r="O40" s="330">
        <f>'AM RANCH'!BM29</f>
        <v>21</v>
      </c>
      <c r="P40" s="319">
        <f>SUM(D40:O40)</f>
        <v>85.5</v>
      </c>
      <c r="Q40" s="1053"/>
      <c r="T40" s="289"/>
      <c r="U40" s="289"/>
      <c r="V40" s="289"/>
      <c r="AC40" s="289"/>
      <c r="AD40" s="289"/>
      <c r="AF40" s="168">
        <f>SUM(AF37:AF39)</f>
        <v>0</v>
      </c>
      <c r="AG40" s="894">
        <f>SUM(AG37:AG39)</f>
        <v>0</v>
      </c>
      <c r="AH40" s="1041"/>
    </row>
    <row r="41" spans="1:34" ht="14.4" x14ac:dyDescent="0.3">
      <c r="A41" s="195"/>
      <c r="C41" s="289" t="s">
        <v>171</v>
      </c>
      <c r="D41" s="328">
        <f>'AM ENG PERF'!O14</f>
        <v>36</v>
      </c>
      <c r="E41" s="329">
        <f>'AM ENG PERF'!Z14</f>
        <v>33</v>
      </c>
      <c r="F41" s="329"/>
      <c r="G41" s="329"/>
      <c r="H41" s="329">
        <f>'AM ENG PERF'!AH14</f>
        <v>28.5</v>
      </c>
      <c r="I41" s="329"/>
      <c r="J41" s="329">
        <f>'AM ENG PERF'!BG14</f>
        <v>16</v>
      </c>
      <c r="K41" s="329"/>
      <c r="L41" s="329"/>
      <c r="M41" s="329"/>
      <c r="N41" s="325">
        <f>'AM ENG PERF'!BQ14</f>
        <v>11</v>
      </c>
      <c r="O41" s="330">
        <f>'AM ENG PERF'!CA14</f>
        <v>10</v>
      </c>
      <c r="P41" s="319">
        <f>SUM(D41:O41)</f>
        <v>134.5</v>
      </c>
      <c r="Q41" s="1053"/>
      <c r="AF41" s="88"/>
      <c r="AH41" s="1041"/>
    </row>
    <row r="42" spans="1:34" ht="15" x14ac:dyDescent="0.35"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341">
        <f>SUM(P39:P41)</f>
        <v>314</v>
      </c>
      <c r="Q42" s="1053"/>
      <c r="R42" s="896"/>
      <c r="S42" s="104"/>
      <c r="T42" s="289" t="s">
        <v>348</v>
      </c>
      <c r="U42" s="325"/>
      <c r="V42" s="326"/>
      <c r="W42" s="764"/>
      <c r="X42" s="764"/>
      <c r="Y42" s="764"/>
      <c r="Z42" s="764"/>
      <c r="AA42" s="764"/>
      <c r="AB42" s="764"/>
      <c r="AC42" s="886"/>
      <c r="AD42" s="887"/>
      <c r="AE42" s="888"/>
      <c r="AF42" s="44">
        <f>SUM(U42:AE42)</f>
        <v>0</v>
      </c>
      <c r="AG42" s="899">
        <f>SUM(AF42)</f>
        <v>0</v>
      </c>
      <c r="AH42" s="1041"/>
    </row>
    <row r="43" spans="1:34" ht="14.4" x14ac:dyDescent="0.3">
      <c r="P43" s="88"/>
      <c r="Q43" s="1041"/>
      <c r="R43" s="88"/>
      <c r="S43" s="88"/>
      <c r="T43" s="289" t="s">
        <v>333</v>
      </c>
      <c r="U43" s="328"/>
      <c r="V43" s="329"/>
      <c r="W43" s="767"/>
      <c r="X43" s="767"/>
      <c r="Y43" s="767"/>
      <c r="Z43" s="767"/>
      <c r="AA43" s="767"/>
      <c r="AB43" s="767"/>
      <c r="AC43" s="890"/>
      <c r="AD43" s="891"/>
      <c r="AE43" s="892"/>
      <c r="AF43" s="168"/>
      <c r="AG43" s="900"/>
      <c r="AH43" s="1041"/>
    </row>
    <row r="44" spans="1:34" ht="15" x14ac:dyDescent="0.35">
      <c r="A44" s="927" t="s">
        <v>729</v>
      </c>
      <c r="B44" s="104" t="s">
        <v>262</v>
      </c>
      <c r="C44" s="289" t="s">
        <v>348</v>
      </c>
      <c r="D44" s="325"/>
      <c r="E44" s="326"/>
      <c r="F44" s="764"/>
      <c r="G44" s="764"/>
      <c r="H44" s="764">
        <f>'AM WEST PERF'!Y10</f>
        <v>35</v>
      </c>
      <c r="I44" s="764"/>
      <c r="J44" s="764"/>
      <c r="K44" s="886"/>
      <c r="L44" s="764"/>
      <c r="M44" s="886"/>
      <c r="N44" s="765"/>
      <c r="O44" s="1046"/>
      <c r="P44" s="44">
        <f>SUM(D44:O44)</f>
        <v>35</v>
      </c>
      <c r="Q44" s="1041" t="s">
        <v>769</v>
      </c>
      <c r="R44" s="88"/>
      <c r="S44" s="88"/>
      <c r="T44" s="289" t="s">
        <v>171</v>
      </c>
      <c r="U44" s="328"/>
      <c r="V44" s="329"/>
      <c r="W44" s="767"/>
      <c r="X44" s="767"/>
      <c r="Y44" s="767"/>
      <c r="Z44" s="767"/>
      <c r="AA44" s="767"/>
      <c r="AB44" s="767"/>
      <c r="AC44" s="890"/>
      <c r="AD44" s="891"/>
      <c r="AE44" s="892"/>
      <c r="AF44" s="168">
        <f>SUM(U44:AE44)</f>
        <v>0</v>
      </c>
      <c r="AG44" s="899">
        <f>SUM(AF44)</f>
        <v>0</v>
      </c>
      <c r="AH44" s="1041"/>
    </row>
    <row r="45" spans="1:34" ht="14.4" x14ac:dyDescent="0.3">
      <c r="A45" s="88" t="s">
        <v>762</v>
      </c>
      <c r="B45" s="88"/>
      <c r="C45" s="289" t="s">
        <v>333</v>
      </c>
      <c r="D45" s="328"/>
      <c r="E45" s="329"/>
      <c r="F45" s="767"/>
      <c r="G45" s="767"/>
      <c r="H45" s="767">
        <f>'AM RANCH'!AE12</f>
        <v>23</v>
      </c>
      <c r="I45" s="767"/>
      <c r="J45" s="767"/>
      <c r="K45" s="890"/>
      <c r="L45" s="767"/>
      <c r="M45" s="890"/>
      <c r="N45" s="768"/>
      <c r="O45" s="1047"/>
      <c r="P45" s="168">
        <f>SUM(D45:O45)</f>
        <v>23</v>
      </c>
      <c r="Q45" s="1041"/>
      <c r="R45" s="88"/>
      <c r="S45" s="88"/>
      <c r="T45" s="289"/>
      <c r="U45" s="289"/>
      <c r="V45" s="289"/>
      <c r="W45" s="88"/>
      <c r="X45" s="88"/>
      <c r="Y45" s="88"/>
      <c r="Z45" s="88"/>
      <c r="AA45" s="88"/>
      <c r="AB45" s="88"/>
      <c r="AC45" s="289"/>
      <c r="AD45" s="289"/>
      <c r="AE45" s="88"/>
      <c r="AF45" s="168">
        <f>SUM(AF42:AF44)</f>
        <v>0</v>
      </c>
      <c r="AG45" s="894">
        <f>SUM(AG42:AG44)</f>
        <v>0</v>
      </c>
      <c r="AH45" s="1041"/>
    </row>
    <row r="46" spans="1:34" ht="14.4" x14ac:dyDescent="0.3">
      <c r="A46" s="88"/>
      <c r="B46" s="88"/>
      <c r="C46" s="289" t="s">
        <v>171</v>
      </c>
      <c r="D46" s="328"/>
      <c r="E46" s="329"/>
      <c r="F46" s="890"/>
      <c r="G46" s="767"/>
      <c r="H46" s="767">
        <f>'AM ENG PERF'!AH15</f>
        <v>11</v>
      </c>
      <c r="I46" s="767"/>
      <c r="J46" s="767"/>
      <c r="K46" s="767"/>
      <c r="L46" s="767"/>
      <c r="M46" s="890"/>
      <c r="N46" s="768"/>
      <c r="O46" s="1047"/>
      <c r="P46" s="168">
        <f>SUM(D46:O46)</f>
        <v>11</v>
      </c>
      <c r="Q46" s="1041"/>
      <c r="AF46" s="88"/>
      <c r="AH46" s="1041"/>
    </row>
    <row r="47" spans="1:34" ht="14.4" x14ac:dyDescent="0.3">
      <c r="A47" s="88"/>
      <c r="B47" s="88"/>
      <c r="C47" s="289"/>
      <c r="D47" s="289"/>
      <c r="E47" s="289"/>
      <c r="F47" s="88"/>
      <c r="G47" s="88"/>
      <c r="H47" s="88"/>
      <c r="I47" s="88"/>
      <c r="J47" s="88"/>
      <c r="K47" s="88"/>
      <c r="L47" s="88"/>
      <c r="M47" s="289"/>
      <c r="N47" s="289"/>
      <c r="O47" s="88"/>
      <c r="P47" s="865">
        <f>SUM(P44:P46)</f>
        <v>69</v>
      </c>
      <c r="Q47" s="1041"/>
      <c r="R47" s="93"/>
      <c r="S47" s="44"/>
      <c r="T47" s="289" t="s">
        <v>348</v>
      </c>
      <c r="U47" s="325"/>
      <c r="V47" s="326"/>
      <c r="W47" s="326"/>
      <c r="X47" s="326"/>
      <c r="Y47" s="326"/>
      <c r="Z47" s="326"/>
      <c r="AA47" s="326"/>
      <c r="AB47" s="326"/>
      <c r="AC47" s="326"/>
      <c r="AD47" s="327"/>
      <c r="AE47" s="327"/>
      <c r="AF47" s="290"/>
      <c r="AG47" s="899">
        <v>0</v>
      </c>
      <c r="AH47" s="1041"/>
    </row>
    <row r="48" spans="1:34" ht="14.4" x14ac:dyDescent="0.3">
      <c r="P48" s="88"/>
      <c r="Q48" s="1041"/>
      <c r="R48" s="195"/>
      <c r="S48" s="88"/>
      <c r="T48" s="289" t="s">
        <v>333</v>
      </c>
      <c r="U48" s="328"/>
      <c r="V48" s="329"/>
      <c r="W48" s="329"/>
      <c r="X48" s="329"/>
      <c r="Y48" s="329"/>
      <c r="Z48" s="329"/>
      <c r="AA48" s="329"/>
      <c r="AB48" s="329"/>
      <c r="AC48" s="329"/>
      <c r="AD48" s="330"/>
      <c r="AE48" s="330"/>
      <c r="AF48" s="319">
        <f>SUM(U48:AE48)</f>
        <v>0</v>
      </c>
      <c r="AG48" s="899">
        <f>SUM(AF48)</f>
        <v>0</v>
      </c>
      <c r="AH48" s="1041"/>
    </row>
    <row r="49" spans="1:34" ht="14.4" x14ac:dyDescent="0.3">
      <c r="P49" s="88"/>
      <c r="Q49" s="1041"/>
      <c r="R49" s="195"/>
      <c r="S49" s="88"/>
      <c r="T49" s="289" t="s">
        <v>171</v>
      </c>
      <c r="U49" s="328"/>
      <c r="V49" s="329"/>
      <c r="W49" s="329"/>
      <c r="X49" s="329"/>
      <c r="Y49" s="329"/>
      <c r="Z49" s="329"/>
      <c r="AA49" s="329"/>
      <c r="AB49" s="329"/>
      <c r="AC49" s="329"/>
      <c r="AD49" s="330"/>
      <c r="AE49" s="330"/>
      <c r="AF49" s="319"/>
      <c r="AG49" s="900">
        <v>0</v>
      </c>
      <c r="AH49" s="1041"/>
    </row>
    <row r="50" spans="1:34" ht="14.4" x14ac:dyDescent="0.3">
      <c r="A50" s="93" t="s">
        <v>764</v>
      </c>
      <c r="B50" s="44" t="s">
        <v>231</v>
      </c>
      <c r="C50" s="289" t="s">
        <v>348</v>
      </c>
      <c r="D50" s="325"/>
      <c r="E50" s="326"/>
      <c r="F50" s="326">
        <f>'AM WEST PERF'!AD11</f>
        <v>14</v>
      </c>
      <c r="G50" s="326">
        <f>'AM WEST PERF'!AI11</f>
        <v>15</v>
      </c>
      <c r="H50" s="326">
        <f>'AM WEST PERF'!Y11</f>
        <v>8</v>
      </c>
      <c r="I50" s="326"/>
      <c r="J50" s="326"/>
      <c r="K50" s="326"/>
      <c r="L50" s="326">
        <f>'AM WEST PERF'!BJ11</f>
        <v>15</v>
      </c>
      <c r="M50" s="326">
        <f>'AM WEST PERF'!BN11</f>
        <v>15</v>
      </c>
      <c r="N50" s="325">
        <f>'AM WEST PERF'!AU11</f>
        <v>23</v>
      </c>
      <c r="O50" s="327">
        <f>'AM WEST PERF'!BA11</f>
        <v>19</v>
      </c>
      <c r="P50" s="290">
        <f>SUM(D50:O50)</f>
        <v>109</v>
      </c>
      <c r="Q50" s="1041">
        <v>6</v>
      </c>
      <c r="R50" s="88"/>
      <c r="S50" s="88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1061">
        <f>SUM(AF47:AF49)</f>
        <v>0</v>
      </c>
      <c r="AG50" s="894">
        <f>SUM(AG47:AG49)</f>
        <v>0</v>
      </c>
      <c r="AH50" s="1041"/>
    </row>
    <row r="51" spans="1:34" ht="14.4" x14ac:dyDescent="0.3">
      <c r="A51" s="88" t="s">
        <v>766</v>
      </c>
      <c r="B51" s="88"/>
      <c r="C51" s="289" t="s">
        <v>333</v>
      </c>
      <c r="D51" s="328"/>
      <c r="E51" s="329"/>
      <c r="F51" s="329">
        <f>'AM RANCH'!AK13</f>
        <v>11</v>
      </c>
      <c r="G51" s="329">
        <f>'AM RANCH'!AQ13</f>
        <v>11</v>
      </c>
      <c r="H51" s="329">
        <f>'AM RANCH'!AE13</f>
        <v>32</v>
      </c>
      <c r="I51" s="329"/>
      <c r="J51" s="329"/>
      <c r="K51" s="329"/>
      <c r="L51" s="329">
        <f>'AM RANCH'!BR13</f>
        <v>12</v>
      </c>
      <c r="M51" s="329">
        <f>'AM RANCH'!BW13</f>
        <v>13</v>
      </c>
      <c r="N51" s="325">
        <f>'AM RANCH'!BG13</f>
        <v>12</v>
      </c>
      <c r="O51" s="330">
        <f>'AM RANCH'!BM13</f>
        <v>14</v>
      </c>
      <c r="P51" s="319">
        <f>SUM(D51:O51)</f>
        <v>105</v>
      </c>
      <c r="Q51" s="1041"/>
      <c r="AF51" s="88"/>
      <c r="AH51" s="1041"/>
    </row>
    <row r="52" spans="1:34" ht="14.4" x14ac:dyDescent="0.3">
      <c r="A52" s="195"/>
      <c r="B52" s="88"/>
      <c r="C52" s="289" t="s">
        <v>171</v>
      </c>
      <c r="D52" s="328"/>
      <c r="E52" s="329"/>
      <c r="F52" s="329">
        <f>'AM ENG PERF'!AP16</f>
        <v>3</v>
      </c>
      <c r="G52" s="329">
        <f>'AM ENG PERF'!AX16</f>
        <v>3</v>
      </c>
      <c r="H52" s="329">
        <f>'AM ENG PERF'!AH16</f>
        <v>0</v>
      </c>
      <c r="I52" s="329"/>
      <c r="J52" s="329"/>
      <c r="K52" s="329"/>
      <c r="L52" s="329">
        <f>'AM ENG PERF'!CM16</f>
        <v>5</v>
      </c>
      <c r="M52" s="329">
        <f>'AM ENG PERF'!CU16</f>
        <v>4</v>
      </c>
      <c r="N52" s="325"/>
      <c r="O52" s="330"/>
      <c r="P52" s="319"/>
      <c r="Q52" s="1041"/>
      <c r="R52" s="93"/>
      <c r="S52" s="135"/>
      <c r="T52" s="289" t="s">
        <v>348</v>
      </c>
      <c r="U52" s="325"/>
      <c r="V52" s="326"/>
      <c r="W52" s="326"/>
      <c r="X52" s="326"/>
      <c r="Y52" s="326"/>
      <c r="Z52" s="326"/>
      <c r="AA52" s="326"/>
      <c r="AB52" s="326"/>
      <c r="AC52" s="326"/>
      <c r="AD52" s="327"/>
      <c r="AE52" s="327"/>
      <c r="AF52" s="290"/>
      <c r="AG52" s="899">
        <v>0</v>
      </c>
      <c r="AH52" s="1041"/>
    </row>
    <row r="53" spans="1:34" ht="14.4" x14ac:dyDescent="0.3">
      <c r="A53" s="88"/>
      <c r="B53" s="88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1061">
        <f>SUM(P50:P52)</f>
        <v>214</v>
      </c>
      <c r="Q53" s="1041"/>
      <c r="R53" s="195"/>
      <c r="S53" s="88"/>
      <c r="T53" s="289" t="s">
        <v>333</v>
      </c>
      <c r="U53" s="328"/>
      <c r="V53" s="329"/>
      <c r="W53" s="329"/>
      <c r="X53" s="329"/>
      <c r="Y53" s="329"/>
      <c r="Z53" s="329"/>
      <c r="AA53" s="329"/>
      <c r="AB53" s="329"/>
      <c r="AC53" s="329"/>
      <c r="AD53" s="330"/>
      <c r="AE53" s="330"/>
      <c r="AF53" s="319">
        <f>SUM(U53:AE53)</f>
        <v>0</v>
      </c>
      <c r="AG53" s="900">
        <v>0</v>
      </c>
      <c r="AH53" s="1041"/>
    </row>
    <row r="54" spans="1:34" ht="14.4" x14ac:dyDescent="0.3">
      <c r="P54" s="88"/>
      <c r="Q54" s="1041"/>
      <c r="R54" s="195"/>
      <c r="S54" s="88"/>
      <c r="T54" s="289" t="s">
        <v>171</v>
      </c>
      <c r="U54" s="328"/>
      <c r="V54" s="329"/>
      <c r="W54" s="329"/>
      <c r="X54" s="329"/>
      <c r="Y54" s="329"/>
      <c r="Z54" s="329"/>
      <c r="AA54" s="329"/>
      <c r="AB54" s="329"/>
      <c r="AC54" s="329"/>
      <c r="AD54" s="330"/>
      <c r="AE54" s="330"/>
      <c r="AF54" s="319"/>
      <c r="AG54" s="900">
        <v>0</v>
      </c>
      <c r="AH54" s="1041"/>
    </row>
    <row r="55" spans="1:34" ht="14.4" x14ac:dyDescent="0.3">
      <c r="A55" s="93"/>
      <c r="B55" s="135"/>
      <c r="C55" s="289" t="s">
        <v>348</v>
      </c>
      <c r="D55" s="325"/>
      <c r="E55" s="326"/>
      <c r="F55" s="326"/>
      <c r="G55" s="326"/>
      <c r="H55" s="326"/>
      <c r="I55" s="326"/>
      <c r="J55" s="326"/>
      <c r="K55" s="326"/>
      <c r="L55" s="326"/>
      <c r="M55" s="326"/>
      <c r="N55" s="325"/>
      <c r="O55" s="327"/>
      <c r="P55" s="290">
        <f>SUM(J55:O55)</f>
        <v>0</v>
      </c>
      <c r="Q55" s="1041"/>
      <c r="R55" s="88"/>
      <c r="S55" s="88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1061">
        <v>1</v>
      </c>
      <c r="AG55" s="894">
        <v>1</v>
      </c>
      <c r="AH55" s="1041"/>
    </row>
    <row r="56" spans="1:34" ht="14.4" x14ac:dyDescent="0.3">
      <c r="A56" s="195"/>
      <c r="B56" s="88"/>
      <c r="C56" s="289" t="s">
        <v>333</v>
      </c>
      <c r="D56" s="328"/>
      <c r="E56" s="329"/>
      <c r="F56" s="329"/>
      <c r="G56" s="329"/>
      <c r="H56" s="329"/>
      <c r="I56" s="329"/>
      <c r="J56" s="329"/>
      <c r="K56" s="329"/>
      <c r="L56" s="329"/>
      <c r="M56" s="329"/>
      <c r="N56" s="325"/>
      <c r="O56" s="330"/>
      <c r="P56" s="319">
        <f>SUM(J56:O56)</f>
        <v>0</v>
      </c>
      <c r="Q56" s="1041"/>
    </row>
    <row r="57" spans="1:34" ht="14.4" x14ac:dyDescent="0.3">
      <c r="A57" s="195"/>
      <c r="B57" s="88"/>
      <c r="C57" s="289" t="s">
        <v>171</v>
      </c>
      <c r="D57" s="328"/>
      <c r="E57" s="329"/>
      <c r="F57" s="329"/>
      <c r="G57" s="329"/>
      <c r="H57" s="329"/>
      <c r="I57" s="329"/>
      <c r="J57" s="329"/>
      <c r="K57" s="329"/>
      <c r="L57" s="329"/>
      <c r="M57" s="329"/>
      <c r="N57" s="325"/>
      <c r="O57" s="330"/>
      <c r="P57" s="319">
        <f>SUM(J57:O57)</f>
        <v>0</v>
      </c>
      <c r="Q57" s="1041"/>
    </row>
    <row r="58" spans="1:34" ht="14.4" x14ac:dyDescent="0.3">
      <c r="A58" s="88"/>
      <c r="B58" s="88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1061">
        <f>SUM(P55:P57)</f>
        <v>0</v>
      </c>
      <c r="Q58" s="1041"/>
    </row>
  </sheetData>
  <mergeCells count="1">
    <mergeCell ref="A2:R2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T20"/>
  <sheetViews>
    <sheetView topLeftCell="A5" zoomScaleNormal="100" workbookViewId="0">
      <pane xSplit="1" topLeftCell="AO1" activePane="topRight" state="frozen"/>
      <selection activeCell="BS17" sqref="BS17"/>
      <selection pane="topRight" activeCell="F10" sqref="A10:XFD10"/>
    </sheetView>
  </sheetViews>
  <sheetFormatPr defaultColWidth="9.109375" defaultRowHeight="15" x14ac:dyDescent="0.35"/>
  <cols>
    <col min="1" max="1" width="36" style="50" customWidth="1"/>
    <col min="2" max="2" width="13.44140625" style="50" bestFit="1" customWidth="1"/>
    <col min="3" max="3" width="24.6640625" style="50" customWidth="1"/>
    <col min="4" max="4" width="34" style="50" bestFit="1" customWidth="1"/>
    <col min="5" max="5" width="3" style="50" customWidth="1"/>
    <col min="6" max="10" width="5.109375" style="50" customWidth="1"/>
    <col min="11" max="17" width="5.109375" style="537" customWidth="1"/>
    <col min="18" max="25" width="5.6640625" style="50" customWidth="1"/>
    <col min="26" max="26" width="5.6640625" style="537" customWidth="1"/>
    <col min="27" max="31" width="5.6640625" style="50" customWidth="1"/>
    <col min="32" max="43" width="5.6640625" style="537" customWidth="1"/>
    <col min="44" max="49" width="5.6640625" style="50" customWidth="1"/>
    <col min="50" max="55" width="5.6640625" style="537" customWidth="1"/>
    <col min="56" max="59" width="5.6640625" style="50" customWidth="1"/>
    <col min="60" max="60" width="5.6640625" style="537" customWidth="1"/>
    <col min="61" max="66" width="5.6640625" style="50" customWidth="1"/>
    <col min="67" max="70" width="5.6640625" style="537" customWidth="1"/>
    <col min="71" max="71" width="6.6640625" style="50" customWidth="1"/>
    <col min="72" max="16384" width="9.109375" style="50"/>
  </cols>
  <sheetData>
    <row r="1" spans="1:72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139"/>
      <c r="J1" s="139"/>
      <c r="K1" s="543"/>
      <c r="L1" s="543"/>
      <c r="M1" s="543"/>
      <c r="N1" s="543"/>
      <c r="O1" s="543"/>
      <c r="P1" s="543"/>
      <c r="Q1" s="543"/>
      <c r="R1" s="139"/>
      <c r="S1" s="139"/>
      <c r="T1" s="139"/>
      <c r="U1" s="139"/>
      <c r="AA1" s="1396"/>
      <c r="AB1" s="1396"/>
      <c r="AC1" s="1396"/>
      <c r="AD1" s="1396"/>
      <c r="AE1" s="1396"/>
      <c r="AF1" s="1396"/>
      <c r="AG1" s="1396"/>
      <c r="AH1" s="1396"/>
      <c r="AI1" s="1396"/>
      <c r="AJ1" s="1396"/>
      <c r="AK1" s="1396"/>
      <c r="AL1" s="1396"/>
      <c r="AM1" s="1396"/>
      <c r="AN1" s="1396"/>
      <c r="AO1" s="1396"/>
      <c r="AP1" s="1396"/>
      <c r="AQ1" s="1396"/>
      <c r="AR1" s="1396"/>
      <c r="AS1" s="1396"/>
      <c r="AT1" s="1396"/>
      <c r="AU1" s="220"/>
    </row>
    <row r="2" spans="1:72" ht="21" x14ac:dyDescent="0.4">
      <c r="A2" s="358" t="s">
        <v>54</v>
      </c>
      <c r="B2" s="140"/>
      <c r="C2" s="140"/>
      <c r="D2" s="140"/>
      <c r="E2" s="52"/>
      <c r="F2" s="52"/>
      <c r="G2" s="52"/>
      <c r="H2" s="52"/>
      <c r="I2" s="52"/>
      <c r="J2" s="52"/>
      <c r="K2" s="544"/>
      <c r="L2" s="544"/>
      <c r="M2" s="544"/>
      <c r="N2" s="544"/>
      <c r="O2" s="544"/>
      <c r="P2" s="544"/>
      <c r="Q2" s="544"/>
      <c r="Y2" s="49"/>
      <c r="Z2" s="538"/>
    </row>
    <row r="3" spans="1:72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44"/>
      <c r="L3" s="544"/>
      <c r="M3" s="544"/>
      <c r="N3" s="544"/>
      <c r="O3" s="544"/>
      <c r="P3" s="544"/>
      <c r="Q3" s="544"/>
      <c r="Y3" s="49"/>
      <c r="Z3" s="538"/>
    </row>
    <row r="4" spans="1:72" x14ac:dyDescent="0.35">
      <c r="A4" s="52"/>
      <c r="B4" s="52"/>
      <c r="C4" s="52"/>
      <c r="D4" s="52"/>
      <c r="E4" s="52"/>
      <c r="F4" s="1429" t="s">
        <v>298</v>
      </c>
      <c r="G4" s="1430"/>
      <c r="H4" s="1430"/>
      <c r="I4" s="1430"/>
      <c r="J4" s="1430"/>
      <c r="K4" s="1431"/>
      <c r="L4" s="1429"/>
      <c r="M4" s="1430"/>
      <c r="N4" s="1430"/>
      <c r="O4" s="1430"/>
      <c r="P4" s="1430"/>
      <c r="Q4" s="1431"/>
      <c r="R4" s="1423" t="s">
        <v>1</v>
      </c>
      <c r="S4" s="1424"/>
      <c r="T4" s="1424"/>
      <c r="U4" s="1424"/>
      <c r="V4" s="1424"/>
      <c r="W4" s="1424"/>
      <c r="X4" s="1424"/>
      <c r="Y4" s="1424"/>
      <c r="Z4" s="1425"/>
      <c r="AA4" s="1434" t="s">
        <v>253</v>
      </c>
      <c r="AB4" s="1435"/>
      <c r="AC4" s="1435"/>
      <c r="AD4" s="1435"/>
      <c r="AE4" s="1435"/>
      <c r="AF4" s="1436"/>
      <c r="AG4" s="1437" t="s">
        <v>253</v>
      </c>
      <c r="AH4" s="1438"/>
      <c r="AI4" s="1438"/>
      <c r="AJ4" s="1438"/>
      <c r="AK4" s="1438"/>
      <c r="AL4" s="1439"/>
      <c r="AM4" s="1612" t="s">
        <v>693</v>
      </c>
      <c r="AN4" s="1613"/>
      <c r="AO4" s="1613"/>
      <c r="AP4" s="1613"/>
      <c r="AQ4" s="1614"/>
      <c r="AR4" s="1432" t="s">
        <v>251</v>
      </c>
      <c r="AS4" s="1615"/>
      <c r="AT4" s="1615"/>
      <c r="AU4" s="1615"/>
      <c r="AV4" s="1615"/>
      <c r="AW4" s="1615"/>
      <c r="AX4" s="1433"/>
      <c r="AY4" s="909"/>
      <c r="AZ4" s="909"/>
      <c r="BA4" s="909"/>
      <c r="BB4" s="909"/>
      <c r="BC4" s="909"/>
      <c r="BD4" s="1429" t="s">
        <v>296</v>
      </c>
      <c r="BE4" s="1430"/>
      <c r="BF4" s="1430"/>
      <c r="BG4" s="1430"/>
      <c r="BH4" s="1431"/>
      <c r="BI4" s="1493" t="s">
        <v>342</v>
      </c>
      <c r="BJ4" s="1493"/>
      <c r="BK4" s="1493"/>
      <c r="BL4" s="1493"/>
      <c r="BM4" s="1493"/>
      <c r="BN4" s="1438" t="s">
        <v>252</v>
      </c>
      <c r="BO4" s="1438"/>
      <c r="BP4" s="1438"/>
      <c r="BQ4" s="1438"/>
      <c r="BR4" s="1611"/>
    </row>
    <row r="5" spans="1:72" ht="184.5" customHeight="1" x14ac:dyDescent="0.35">
      <c r="A5" s="52">
        <v>0</v>
      </c>
      <c r="B5" s="52" t="s">
        <v>19</v>
      </c>
      <c r="C5" s="52" t="s">
        <v>65</v>
      </c>
      <c r="D5" s="52" t="s">
        <v>18</v>
      </c>
      <c r="E5" s="52"/>
      <c r="F5" s="494" t="s">
        <v>256</v>
      </c>
      <c r="G5" s="494" t="s">
        <v>319</v>
      </c>
      <c r="H5" s="495" t="s">
        <v>74</v>
      </c>
      <c r="I5" s="495" t="s">
        <v>320</v>
      </c>
      <c r="J5" s="496"/>
      <c r="K5" s="745" t="s">
        <v>349</v>
      </c>
      <c r="L5" s="494" t="s">
        <v>256</v>
      </c>
      <c r="M5" s="495" t="s">
        <v>319</v>
      </c>
      <c r="N5" s="495" t="s">
        <v>74</v>
      </c>
      <c r="O5" s="495" t="s">
        <v>320</v>
      </c>
      <c r="P5" s="495"/>
      <c r="Q5" s="635" t="s">
        <v>349</v>
      </c>
      <c r="R5" s="400" t="s">
        <v>325</v>
      </c>
      <c r="S5" s="400" t="s">
        <v>326</v>
      </c>
      <c r="T5" s="400" t="s">
        <v>370</v>
      </c>
      <c r="U5" s="400" t="s">
        <v>460</v>
      </c>
      <c r="V5" s="400" t="s">
        <v>89</v>
      </c>
      <c r="W5" s="400" t="s">
        <v>717</v>
      </c>
      <c r="X5" s="400" t="s">
        <v>187</v>
      </c>
      <c r="Y5" s="400" t="s">
        <v>70</v>
      </c>
      <c r="Z5" s="736" t="s">
        <v>349</v>
      </c>
      <c r="AA5" s="117" t="s">
        <v>87</v>
      </c>
      <c r="AB5" s="117" t="s">
        <v>74</v>
      </c>
      <c r="AC5" s="117" t="s">
        <v>187</v>
      </c>
      <c r="AD5" s="311" t="s">
        <v>414</v>
      </c>
      <c r="AE5" s="311" t="s">
        <v>75</v>
      </c>
      <c r="AF5" s="739" t="s">
        <v>349</v>
      </c>
      <c r="AG5" s="376" t="s">
        <v>87</v>
      </c>
      <c r="AH5" s="524" t="s">
        <v>74</v>
      </c>
      <c r="AI5" s="524" t="s">
        <v>187</v>
      </c>
      <c r="AJ5" s="524" t="s">
        <v>414</v>
      </c>
      <c r="AK5" s="524" t="s">
        <v>75</v>
      </c>
      <c r="AL5" s="741" t="s">
        <v>349</v>
      </c>
      <c r="AM5" s="1138" t="s">
        <v>460</v>
      </c>
      <c r="AN5" s="1139" t="s">
        <v>325</v>
      </c>
      <c r="AO5" s="1139" t="s">
        <v>74</v>
      </c>
      <c r="AP5" s="1139" t="s">
        <v>326</v>
      </c>
      <c r="AQ5" s="1122" t="s">
        <v>349</v>
      </c>
      <c r="AR5" s="198" t="s">
        <v>256</v>
      </c>
      <c r="AS5" s="199" t="s">
        <v>325</v>
      </c>
      <c r="AT5" s="199" t="s">
        <v>166</v>
      </c>
      <c r="AU5" s="199" t="s">
        <v>726</v>
      </c>
      <c r="AV5" s="199" t="s">
        <v>432</v>
      </c>
      <c r="AW5" s="199" t="s">
        <v>74</v>
      </c>
      <c r="AX5" s="745" t="s">
        <v>349</v>
      </c>
      <c r="AY5" s="399" t="s">
        <v>74</v>
      </c>
      <c r="AZ5" s="398" t="s">
        <v>326</v>
      </c>
      <c r="BA5" s="398" t="s">
        <v>320</v>
      </c>
      <c r="BB5" s="399" t="s">
        <v>325</v>
      </c>
      <c r="BC5" s="1355" t="s">
        <v>349</v>
      </c>
      <c r="BD5" s="399" t="s">
        <v>74</v>
      </c>
      <c r="BE5" s="398" t="s">
        <v>326</v>
      </c>
      <c r="BF5" s="398" t="s">
        <v>320</v>
      </c>
      <c r="BG5" s="399" t="s">
        <v>325</v>
      </c>
      <c r="BH5" s="1355" t="s">
        <v>349</v>
      </c>
      <c r="BI5" s="373" t="s">
        <v>319</v>
      </c>
      <c r="BJ5" s="373" t="s">
        <v>74</v>
      </c>
      <c r="BK5" s="373" t="s">
        <v>75</v>
      </c>
      <c r="BL5" s="373" t="s">
        <v>78</v>
      </c>
      <c r="BM5" s="797" t="s">
        <v>349</v>
      </c>
      <c r="BN5" s="373" t="s">
        <v>319</v>
      </c>
      <c r="BO5" s="375" t="s">
        <v>74</v>
      </c>
      <c r="BP5" s="375" t="s">
        <v>75</v>
      </c>
      <c r="BQ5" s="375" t="s">
        <v>78</v>
      </c>
      <c r="BR5" s="797" t="s">
        <v>349</v>
      </c>
      <c r="BS5" s="53" t="s">
        <v>20</v>
      </c>
    </row>
    <row r="6" spans="1:72" x14ac:dyDescent="0.35">
      <c r="A6" s="52"/>
      <c r="B6" s="52"/>
      <c r="C6" s="52"/>
      <c r="D6" s="52"/>
      <c r="E6" s="52"/>
      <c r="F6" s="409"/>
      <c r="G6" s="409"/>
      <c r="H6" s="409"/>
      <c r="I6" s="409"/>
      <c r="J6" s="409"/>
      <c r="K6" s="641"/>
      <c r="L6" s="558"/>
      <c r="M6" s="558"/>
      <c r="N6" s="558"/>
      <c r="O6" s="558"/>
      <c r="P6" s="558"/>
      <c r="Q6" s="641"/>
      <c r="R6" s="408"/>
      <c r="S6" s="408"/>
      <c r="T6" s="408"/>
      <c r="U6" s="408"/>
      <c r="V6" s="408"/>
      <c r="W6" s="408"/>
      <c r="X6" s="408"/>
      <c r="Y6" s="408"/>
      <c r="Z6" s="1018"/>
      <c r="AA6" s="120"/>
      <c r="AB6" s="120"/>
      <c r="AC6" s="120"/>
      <c r="AD6" s="318"/>
      <c r="AE6" s="318"/>
      <c r="AF6" s="738"/>
      <c r="AG6" s="596"/>
      <c r="AH6" s="596"/>
      <c r="AI6" s="596"/>
      <c r="AJ6" s="596"/>
      <c r="AK6" s="596"/>
      <c r="AL6" s="738"/>
      <c r="AM6" s="1126"/>
      <c r="AN6" s="1126"/>
      <c r="AO6" s="1126"/>
      <c r="AP6" s="1126"/>
      <c r="AQ6" s="729"/>
      <c r="AR6" s="498"/>
      <c r="AS6" s="499"/>
      <c r="AT6" s="499"/>
      <c r="AU6" s="499"/>
      <c r="AV6" s="499"/>
      <c r="AW6" s="499"/>
      <c r="AX6" s="639"/>
      <c r="AY6" s="452"/>
      <c r="AZ6" s="452"/>
      <c r="BA6" s="452"/>
      <c r="BB6" s="396"/>
      <c r="BC6" s="1357"/>
      <c r="BD6" s="452"/>
      <c r="BE6" s="452"/>
      <c r="BF6" s="452"/>
      <c r="BG6" s="396"/>
      <c r="BH6" s="980"/>
      <c r="BI6" s="120"/>
      <c r="BJ6" s="120"/>
      <c r="BK6" s="120"/>
      <c r="BL6" s="120"/>
      <c r="BM6" s="805"/>
      <c r="BN6" s="120"/>
      <c r="BO6" s="120"/>
      <c r="BP6" s="120"/>
      <c r="BQ6" s="120"/>
      <c r="BR6" s="805"/>
      <c r="BS6" s="69"/>
      <c r="BT6" s="50" t="s">
        <v>499</v>
      </c>
    </row>
    <row r="7" spans="1:72" ht="21" customHeight="1" x14ac:dyDescent="0.35">
      <c r="A7" s="51" t="s">
        <v>285</v>
      </c>
      <c r="B7" s="58">
        <v>2756</v>
      </c>
      <c r="C7" s="51" t="s">
        <v>283</v>
      </c>
      <c r="D7" s="51" t="s">
        <v>286</v>
      </c>
      <c r="E7" s="51"/>
      <c r="F7" s="389"/>
      <c r="G7" s="389"/>
      <c r="H7" s="389"/>
      <c r="I7" s="389"/>
      <c r="J7" s="389"/>
      <c r="K7" s="653">
        <f>SUM(F7:J7)</f>
        <v>0</v>
      </c>
      <c r="L7" s="389"/>
      <c r="M7" s="389"/>
      <c r="N7" s="389"/>
      <c r="O7" s="389"/>
      <c r="P7" s="554"/>
      <c r="Q7" s="640">
        <f>SUM(L7:P7)</f>
        <v>0</v>
      </c>
      <c r="R7" s="165">
        <v>7</v>
      </c>
      <c r="S7" s="165">
        <v>9</v>
      </c>
      <c r="T7" s="165">
        <v>7</v>
      </c>
      <c r="U7" s="165">
        <v>5</v>
      </c>
      <c r="V7" s="165"/>
      <c r="W7" s="165">
        <v>4</v>
      </c>
      <c r="X7" s="165"/>
      <c r="Y7" s="165"/>
      <c r="Z7" s="987">
        <f>SUM(R7:Y7)</f>
        <v>32</v>
      </c>
      <c r="AA7" s="133">
        <v>1</v>
      </c>
      <c r="AB7" s="133">
        <v>3</v>
      </c>
      <c r="AC7" s="133">
        <v>1</v>
      </c>
      <c r="AD7" s="133"/>
      <c r="AE7" s="133">
        <v>2</v>
      </c>
      <c r="AF7" s="729">
        <f>SUM(AA7:AE7)</f>
        <v>7</v>
      </c>
      <c r="AG7" s="133">
        <v>1</v>
      </c>
      <c r="AH7" s="133">
        <v>1</v>
      </c>
      <c r="AI7" s="133">
        <v>1</v>
      </c>
      <c r="AJ7" s="133"/>
      <c r="AK7" s="133">
        <v>2</v>
      </c>
      <c r="AL7" s="729">
        <f>SUM(AG7:AK7)</f>
        <v>5</v>
      </c>
      <c r="AM7" s="1126">
        <v>4</v>
      </c>
      <c r="AN7" s="1126">
        <v>4</v>
      </c>
      <c r="AO7" s="1126">
        <v>4</v>
      </c>
      <c r="AP7" s="1126">
        <v>2</v>
      </c>
      <c r="AQ7" s="729">
        <f>SUM(AM7:AP7)</f>
        <v>14</v>
      </c>
      <c r="AR7" s="224"/>
      <c r="AS7" s="266"/>
      <c r="AT7" s="266"/>
      <c r="AU7" s="266"/>
      <c r="AV7" s="266"/>
      <c r="AW7" s="266"/>
      <c r="AX7" s="653">
        <f>SUM(AR7:AW7)</f>
        <v>0</v>
      </c>
      <c r="AY7" s="382"/>
      <c r="AZ7" s="382"/>
      <c r="BA7" s="382"/>
      <c r="BB7" s="382"/>
      <c r="BC7" s="1358"/>
      <c r="BD7" s="382"/>
      <c r="BE7" s="382"/>
      <c r="BF7" s="382"/>
      <c r="BG7" s="382"/>
      <c r="BH7" s="1356"/>
      <c r="BI7" s="133"/>
      <c r="BJ7" s="133"/>
      <c r="BK7" s="133"/>
      <c r="BL7" s="133"/>
      <c r="BM7" s="806">
        <f>SUM(BI7:BL7)</f>
        <v>0</v>
      </c>
      <c r="BN7" s="133"/>
      <c r="BO7" s="133"/>
      <c r="BP7" s="133"/>
      <c r="BQ7" s="133"/>
      <c r="BR7" s="806">
        <f>SUM(BN7:BQ7)</f>
        <v>0</v>
      </c>
      <c r="BS7" s="69">
        <f>SUM(K7,Q7,AF7,AL7,AQ7,AX7,BC7,BH7,BM7,BR7,Z7)</f>
        <v>58</v>
      </c>
      <c r="BT7" s="1059">
        <v>3</v>
      </c>
    </row>
    <row r="8" spans="1:72" ht="21" customHeight="1" x14ac:dyDescent="0.35">
      <c r="A8" s="187" t="s">
        <v>368</v>
      </c>
      <c r="B8" s="192">
        <v>4091</v>
      </c>
      <c r="C8" s="187" t="s">
        <v>321</v>
      </c>
      <c r="D8" s="187" t="s">
        <v>321</v>
      </c>
      <c r="E8" s="51"/>
      <c r="F8" s="403">
        <v>1</v>
      </c>
      <c r="G8" s="403">
        <v>1</v>
      </c>
      <c r="H8" s="403">
        <v>1</v>
      </c>
      <c r="I8" s="403">
        <v>1</v>
      </c>
      <c r="J8" s="403"/>
      <c r="K8" s="636">
        <f>SUM(F8:J8)</f>
        <v>4</v>
      </c>
      <c r="L8" s="403">
        <v>1</v>
      </c>
      <c r="M8" s="403">
        <v>1</v>
      </c>
      <c r="N8" s="403">
        <v>1</v>
      </c>
      <c r="O8" s="403">
        <v>1</v>
      </c>
      <c r="P8" s="403"/>
      <c r="Q8" s="637">
        <f>SUM(L8:P8)</f>
        <v>4</v>
      </c>
      <c r="R8" s="165">
        <v>6</v>
      </c>
      <c r="S8" s="165">
        <v>8</v>
      </c>
      <c r="T8" s="165">
        <v>9</v>
      </c>
      <c r="U8" s="165">
        <v>7</v>
      </c>
      <c r="V8" s="108"/>
      <c r="W8" s="165">
        <v>6</v>
      </c>
      <c r="X8" s="1022"/>
      <c r="Y8" s="1022"/>
      <c r="Z8" s="987">
        <f>SUM(R8:Y8)</f>
        <v>36</v>
      </c>
      <c r="AA8" s="133">
        <v>2</v>
      </c>
      <c r="AB8" s="133">
        <v>2</v>
      </c>
      <c r="AC8" s="133">
        <v>2</v>
      </c>
      <c r="AD8" s="121"/>
      <c r="AE8" s="121">
        <v>1</v>
      </c>
      <c r="AF8" s="740">
        <f>SUM(AA8:AE8)</f>
        <v>7</v>
      </c>
      <c r="AG8" s="121">
        <v>2</v>
      </c>
      <c r="AH8" s="121">
        <v>2</v>
      </c>
      <c r="AI8" s="121">
        <v>2</v>
      </c>
      <c r="AJ8" s="121"/>
      <c r="AK8" s="121">
        <v>1</v>
      </c>
      <c r="AL8" s="740">
        <f>SUM(AG8:AK8)</f>
        <v>7</v>
      </c>
      <c r="AM8" s="1140">
        <v>0</v>
      </c>
      <c r="AN8" s="1140">
        <v>3</v>
      </c>
      <c r="AO8" s="1140">
        <v>3</v>
      </c>
      <c r="AP8" s="1140">
        <v>1</v>
      </c>
      <c r="AQ8" s="740">
        <f>SUM(AM8:AP8)</f>
        <v>7</v>
      </c>
      <c r="AR8" s="200"/>
      <c r="AS8" s="201"/>
      <c r="AT8" s="201"/>
      <c r="AU8" s="201"/>
      <c r="AV8" s="201"/>
      <c r="AW8" s="201"/>
      <c r="AX8" s="636">
        <f>SUM(AR8:AW8)</f>
        <v>0</v>
      </c>
      <c r="AY8" s="382">
        <v>1</v>
      </c>
      <c r="AZ8" s="382">
        <v>1</v>
      </c>
      <c r="BA8" s="382">
        <v>1</v>
      </c>
      <c r="BB8" s="382">
        <v>1</v>
      </c>
      <c r="BC8" s="1358">
        <f>SUM(AY8:BB8)</f>
        <v>4</v>
      </c>
      <c r="BD8" s="382">
        <v>1</v>
      </c>
      <c r="BE8" s="382">
        <v>2</v>
      </c>
      <c r="BF8" s="382">
        <v>1</v>
      </c>
      <c r="BG8" s="382">
        <v>1</v>
      </c>
      <c r="BH8" s="1358">
        <f>SUM(BD8:BG8)</f>
        <v>5</v>
      </c>
      <c r="BI8" s="133">
        <v>2</v>
      </c>
      <c r="BJ8" s="133">
        <v>4</v>
      </c>
      <c r="BK8" s="133">
        <v>1</v>
      </c>
      <c r="BL8" s="133">
        <v>2</v>
      </c>
      <c r="BM8" s="806">
        <f>SUM(BI8:BL8)</f>
        <v>9</v>
      </c>
      <c r="BN8" s="133">
        <v>2</v>
      </c>
      <c r="BO8" s="133">
        <v>4</v>
      </c>
      <c r="BP8" s="133">
        <v>1</v>
      </c>
      <c r="BQ8" s="133">
        <v>2</v>
      </c>
      <c r="BR8" s="806">
        <f>SUM(BN8:BQ8)</f>
        <v>9</v>
      </c>
      <c r="BS8" s="69">
        <f>SUM(K8,Q8,AF8,AL8,AQ8,AX8,BC8,BH8,BM8,BR8,Z8)</f>
        <v>92</v>
      </c>
      <c r="BT8" s="1059">
        <v>1</v>
      </c>
    </row>
    <row r="9" spans="1:72" ht="21" customHeight="1" x14ac:dyDescent="0.35">
      <c r="A9" s="71" t="s">
        <v>573</v>
      </c>
      <c r="B9" s="57">
        <v>2084</v>
      </c>
      <c r="C9" s="71" t="s">
        <v>163</v>
      </c>
      <c r="D9" s="71" t="s">
        <v>163</v>
      </c>
      <c r="E9" s="51"/>
      <c r="F9" s="403"/>
      <c r="G9" s="403"/>
      <c r="H9" s="403"/>
      <c r="I9" s="403"/>
      <c r="J9" s="403"/>
      <c r="K9" s="636"/>
      <c r="L9" s="547"/>
      <c r="M9" s="547"/>
      <c r="N9" s="547"/>
      <c r="O9" s="547"/>
      <c r="P9" s="547"/>
      <c r="Q9" s="637"/>
      <c r="R9" s="165"/>
      <c r="S9" s="165"/>
      <c r="T9" s="165"/>
      <c r="U9" s="165"/>
      <c r="V9" s="165"/>
      <c r="W9" s="165"/>
      <c r="X9" s="165"/>
      <c r="Y9" s="165"/>
      <c r="Z9" s="987"/>
      <c r="AA9" s="133"/>
      <c r="AB9" s="133"/>
      <c r="AC9" s="133"/>
      <c r="AD9" s="121"/>
      <c r="AE9" s="121"/>
      <c r="AF9" s="740"/>
      <c r="AG9" s="121"/>
      <c r="AH9" s="121"/>
      <c r="AI9" s="121"/>
      <c r="AJ9" s="121"/>
      <c r="AK9" s="121"/>
      <c r="AL9" s="740"/>
      <c r="AM9" s="1140"/>
      <c r="AN9" s="1140"/>
      <c r="AO9" s="1140"/>
      <c r="AP9" s="1140"/>
      <c r="AQ9" s="740"/>
      <c r="AR9" s="200"/>
      <c r="AS9" s="201"/>
      <c r="AT9" s="201"/>
      <c r="AU9" s="201"/>
      <c r="AV9" s="201"/>
      <c r="AW9" s="201"/>
      <c r="AX9" s="636"/>
      <c r="AY9" s="382"/>
      <c r="AZ9" s="382"/>
      <c r="BA9" s="382"/>
      <c r="BB9" s="382"/>
      <c r="BC9" s="1358"/>
      <c r="BD9" s="382"/>
      <c r="BE9" s="382"/>
      <c r="BF9" s="382"/>
      <c r="BG9" s="382"/>
      <c r="BH9" s="1356"/>
      <c r="BI9" s="133"/>
      <c r="BJ9" s="133"/>
      <c r="BK9" s="133"/>
      <c r="BL9" s="133"/>
      <c r="BM9" s="806">
        <f>SUM(BI9:BL9)</f>
        <v>0</v>
      </c>
      <c r="BN9" s="133"/>
      <c r="BO9" s="133"/>
      <c r="BP9" s="133"/>
      <c r="BQ9" s="133"/>
      <c r="BR9" s="806">
        <f>SUM(BN9:BQ9)</f>
        <v>0</v>
      </c>
      <c r="BS9" s="69">
        <f t="shared" ref="BS9:BS18" si="0">SUM(K9,Q9,AF9,AL9,AQ9,AX9,BC9,BH9,BM9,BR9,Z9)</f>
        <v>0</v>
      </c>
      <c r="BT9" s="1059"/>
    </row>
    <row r="10" spans="1:72" ht="21" customHeight="1" x14ac:dyDescent="0.35">
      <c r="A10" s="51" t="s">
        <v>369</v>
      </c>
      <c r="B10" s="57">
        <v>2</v>
      </c>
      <c r="C10" s="51" t="s">
        <v>163</v>
      </c>
      <c r="D10" s="51" t="s">
        <v>163</v>
      </c>
      <c r="E10" s="51"/>
      <c r="F10" s="497"/>
      <c r="G10" s="497"/>
      <c r="H10" s="497"/>
      <c r="I10" s="497"/>
      <c r="J10" s="497"/>
      <c r="K10" s="881"/>
      <c r="L10" s="595"/>
      <c r="M10" s="595"/>
      <c r="N10" s="595"/>
      <c r="O10" s="595"/>
      <c r="P10" s="595"/>
      <c r="Q10" s="650"/>
      <c r="R10" s="165">
        <v>4</v>
      </c>
      <c r="S10" s="165">
        <v>7</v>
      </c>
      <c r="T10" s="165">
        <v>6</v>
      </c>
      <c r="U10" s="165"/>
      <c r="V10" s="165">
        <v>3</v>
      </c>
      <c r="W10" s="165">
        <v>5</v>
      </c>
      <c r="X10" s="165"/>
      <c r="Y10" s="165"/>
      <c r="Z10" s="987">
        <f>SUM(R10:Y10)</f>
        <v>25</v>
      </c>
      <c r="AA10" s="133">
        <v>3</v>
      </c>
      <c r="AB10" s="133">
        <v>1</v>
      </c>
      <c r="AC10" s="133">
        <v>3</v>
      </c>
      <c r="AD10" s="121"/>
      <c r="AE10" s="121">
        <v>3</v>
      </c>
      <c r="AF10" s="740">
        <f>SUM(AA10:AE10)</f>
        <v>10</v>
      </c>
      <c r="AG10" s="121">
        <v>3</v>
      </c>
      <c r="AH10" s="121">
        <v>3</v>
      </c>
      <c r="AI10" s="121">
        <v>3</v>
      </c>
      <c r="AJ10" s="121"/>
      <c r="AK10" s="121">
        <v>3</v>
      </c>
      <c r="AL10" s="740">
        <f>SUM(AG10:AK10)</f>
        <v>12</v>
      </c>
      <c r="AM10" s="1140">
        <v>5</v>
      </c>
      <c r="AN10" s="1140">
        <v>5</v>
      </c>
      <c r="AO10" s="1140">
        <v>5</v>
      </c>
      <c r="AP10" s="1140">
        <v>3</v>
      </c>
      <c r="AQ10" s="740">
        <f>SUM(AM10:AP10)</f>
        <v>18</v>
      </c>
      <c r="AR10" s="410"/>
      <c r="AS10" s="500"/>
      <c r="AT10" s="500"/>
      <c r="AU10" s="500"/>
      <c r="AV10" s="500"/>
      <c r="AW10" s="500"/>
      <c r="AX10" s="934"/>
      <c r="AY10" s="382"/>
      <c r="AZ10" s="382"/>
      <c r="BA10" s="382"/>
      <c r="BB10" s="382"/>
      <c r="BC10" s="1358"/>
      <c r="BD10" s="382"/>
      <c r="BE10" s="382"/>
      <c r="BF10" s="382"/>
      <c r="BG10" s="382"/>
      <c r="BH10" s="1356"/>
      <c r="BI10" s="133"/>
      <c r="BJ10" s="133"/>
      <c r="BK10" s="133"/>
      <c r="BL10" s="133"/>
      <c r="BM10" s="806">
        <f>SUM(BI10:BL10)</f>
        <v>0</v>
      </c>
      <c r="BN10" s="133"/>
      <c r="BO10" s="133"/>
      <c r="BP10" s="133"/>
      <c r="BQ10" s="133"/>
      <c r="BR10" s="806">
        <f>SUM(BN10:BQ10)</f>
        <v>0</v>
      </c>
      <c r="BS10" s="69">
        <f t="shared" si="0"/>
        <v>65</v>
      </c>
      <c r="BT10" s="1059">
        <v>2</v>
      </c>
    </row>
    <row r="11" spans="1:72" ht="21" customHeight="1" x14ac:dyDescent="0.35">
      <c r="A11" s="51" t="s">
        <v>732</v>
      </c>
      <c r="B11" s="57">
        <v>2654</v>
      </c>
      <c r="C11" s="51" t="s">
        <v>733</v>
      </c>
      <c r="D11" s="51" t="s">
        <v>734</v>
      </c>
      <c r="E11" s="51"/>
      <c r="F11" s="403"/>
      <c r="G11" s="403"/>
      <c r="H11" s="403"/>
      <c r="I11" s="403"/>
      <c r="J11" s="403"/>
      <c r="K11" s="636"/>
      <c r="L11" s="547"/>
      <c r="M11" s="547"/>
      <c r="N11" s="547"/>
      <c r="O11" s="547"/>
      <c r="P11" s="547"/>
      <c r="Q11" s="637"/>
      <c r="R11" s="165"/>
      <c r="S11" s="165"/>
      <c r="T11" s="165"/>
      <c r="U11" s="165"/>
      <c r="V11" s="165"/>
      <c r="W11" s="165"/>
      <c r="X11" s="165"/>
      <c r="Y11" s="165"/>
      <c r="Z11" s="987"/>
      <c r="AA11" s="133"/>
      <c r="AB11" s="133"/>
      <c r="AC11" s="133"/>
      <c r="AD11" s="121"/>
      <c r="AE11" s="121"/>
      <c r="AF11" s="740"/>
      <c r="AG11" s="121"/>
      <c r="AH11" s="121"/>
      <c r="AI11" s="121"/>
      <c r="AJ11" s="121"/>
      <c r="AK11" s="121"/>
      <c r="AL11" s="740"/>
      <c r="AM11" s="1140"/>
      <c r="AN11" s="1140"/>
      <c r="AO11" s="1140"/>
      <c r="AP11" s="1140"/>
      <c r="AQ11" s="740"/>
      <c r="AR11" s="200"/>
      <c r="AS11" s="201"/>
      <c r="AT11" s="201"/>
      <c r="AU11" s="201"/>
      <c r="AV11" s="201"/>
      <c r="AW11" s="201"/>
      <c r="AX11" s="636">
        <f t="shared" ref="AX11:AX16" si="1">SUM(AR11:AW11)</f>
        <v>0</v>
      </c>
      <c r="AY11" s="382"/>
      <c r="AZ11" s="382"/>
      <c r="BA11" s="382"/>
      <c r="BB11" s="382"/>
      <c r="BC11" s="1358"/>
      <c r="BD11" s="382"/>
      <c r="BE11" s="382"/>
      <c r="BF11" s="382"/>
      <c r="BG11" s="382"/>
      <c r="BH11" s="1356"/>
      <c r="BI11" s="133"/>
      <c r="BJ11" s="133"/>
      <c r="BK11" s="133"/>
      <c r="BL11" s="133"/>
      <c r="BM11" s="806"/>
      <c r="BN11" s="133"/>
      <c r="BO11" s="133"/>
      <c r="BP11" s="133"/>
      <c r="BQ11" s="133"/>
      <c r="BR11" s="806"/>
      <c r="BS11" s="69">
        <f t="shared" si="0"/>
        <v>0</v>
      </c>
      <c r="BT11" s="1059"/>
    </row>
    <row r="12" spans="1:72" ht="21" customHeight="1" x14ac:dyDescent="0.35">
      <c r="A12" s="51" t="s">
        <v>419</v>
      </c>
      <c r="B12" s="57">
        <v>2963</v>
      </c>
      <c r="C12" s="51" t="s">
        <v>99</v>
      </c>
      <c r="D12" s="56" t="s">
        <v>99</v>
      </c>
      <c r="E12" s="51"/>
      <c r="F12" s="403"/>
      <c r="G12" s="403"/>
      <c r="H12" s="403"/>
      <c r="I12" s="403"/>
      <c r="J12" s="403"/>
      <c r="K12" s="636">
        <f>SUM(F12:J12)</f>
        <v>0</v>
      </c>
      <c r="L12" s="547"/>
      <c r="M12" s="547"/>
      <c r="N12" s="547"/>
      <c r="O12" s="547"/>
      <c r="P12" s="547"/>
      <c r="Q12" s="637"/>
      <c r="R12" s="165"/>
      <c r="S12" s="165"/>
      <c r="T12" s="165"/>
      <c r="U12" s="165"/>
      <c r="V12" s="165"/>
      <c r="W12" s="165"/>
      <c r="X12" s="165"/>
      <c r="Y12" s="165"/>
      <c r="Z12" s="987">
        <f t="shared" ref="Z12:Z18" si="2">SUM(R12:Y12)</f>
        <v>0</v>
      </c>
      <c r="AA12" s="133"/>
      <c r="AB12" s="133"/>
      <c r="AC12" s="133"/>
      <c r="AD12" s="121"/>
      <c r="AE12" s="121"/>
      <c r="AF12" s="740"/>
      <c r="AG12" s="121"/>
      <c r="AH12" s="121"/>
      <c r="AI12" s="121"/>
      <c r="AJ12" s="121"/>
      <c r="AK12" s="121"/>
      <c r="AL12" s="740"/>
      <c r="AM12" s="1140"/>
      <c r="AN12" s="1140"/>
      <c r="AO12" s="1140"/>
      <c r="AP12" s="1140"/>
      <c r="AQ12" s="740"/>
      <c r="AR12" s="200"/>
      <c r="AS12" s="201"/>
      <c r="AT12" s="201"/>
      <c r="AU12" s="201"/>
      <c r="AV12" s="201"/>
      <c r="AW12" s="201"/>
      <c r="AX12" s="636">
        <f t="shared" si="1"/>
        <v>0</v>
      </c>
      <c r="AY12" s="382"/>
      <c r="AZ12" s="382"/>
      <c r="BA12" s="382"/>
      <c r="BB12" s="382"/>
      <c r="BC12" s="1358"/>
      <c r="BD12" s="382"/>
      <c r="BE12" s="382"/>
      <c r="BF12" s="382"/>
      <c r="BG12" s="382"/>
      <c r="BH12" s="1356"/>
      <c r="BI12" s="133"/>
      <c r="BJ12" s="133"/>
      <c r="BK12" s="133"/>
      <c r="BL12" s="133"/>
      <c r="BM12" s="806"/>
      <c r="BN12" s="133"/>
      <c r="BO12" s="133"/>
      <c r="BP12" s="133"/>
      <c r="BQ12" s="133"/>
      <c r="BR12" s="806"/>
      <c r="BS12" s="69">
        <f t="shared" si="0"/>
        <v>0</v>
      </c>
      <c r="BT12" s="1059"/>
    </row>
    <row r="13" spans="1:72" ht="21" customHeight="1" x14ac:dyDescent="0.35">
      <c r="A13" s="51" t="s">
        <v>194</v>
      </c>
      <c r="B13" s="57">
        <v>3016</v>
      </c>
      <c r="C13" s="51" t="s">
        <v>195</v>
      </c>
      <c r="D13" s="51" t="s">
        <v>195</v>
      </c>
      <c r="E13" s="51"/>
      <c r="F13" s="403"/>
      <c r="G13" s="403"/>
      <c r="H13" s="403"/>
      <c r="I13" s="403"/>
      <c r="J13" s="403"/>
      <c r="K13" s="636">
        <f>SUM(F13:J13)</f>
        <v>0</v>
      </c>
      <c r="L13" s="547"/>
      <c r="M13" s="547"/>
      <c r="N13" s="547"/>
      <c r="O13" s="547"/>
      <c r="P13" s="547"/>
      <c r="Q13" s="637"/>
      <c r="R13" s="165"/>
      <c r="S13" s="165"/>
      <c r="T13" s="165"/>
      <c r="U13" s="165"/>
      <c r="V13" s="165"/>
      <c r="W13" s="165"/>
      <c r="X13" s="165"/>
      <c r="Y13" s="165"/>
      <c r="Z13" s="987">
        <f t="shared" si="2"/>
        <v>0</v>
      </c>
      <c r="AA13" s="133"/>
      <c r="AB13" s="133"/>
      <c r="AC13" s="133"/>
      <c r="AD13" s="121"/>
      <c r="AE13" s="121"/>
      <c r="AF13" s="740"/>
      <c r="AG13" s="121"/>
      <c r="AH13" s="121"/>
      <c r="AI13" s="121"/>
      <c r="AJ13" s="121"/>
      <c r="AK13" s="121"/>
      <c r="AL13" s="740"/>
      <c r="AM13" s="1140"/>
      <c r="AN13" s="1140"/>
      <c r="AO13" s="1140"/>
      <c r="AP13" s="1140"/>
      <c r="AQ13" s="740"/>
      <c r="AR13" s="200"/>
      <c r="AS13" s="201"/>
      <c r="AT13" s="201"/>
      <c r="AU13" s="201"/>
      <c r="AV13" s="201"/>
      <c r="AW13" s="201"/>
      <c r="AX13" s="636">
        <f t="shared" si="1"/>
        <v>0</v>
      </c>
      <c r="AY13" s="382"/>
      <c r="AZ13" s="382"/>
      <c r="BA13" s="382"/>
      <c r="BB13" s="382"/>
      <c r="BC13" s="1358"/>
      <c r="BD13" s="382"/>
      <c r="BE13" s="382"/>
      <c r="BF13" s="382"/>
      <c r="BG13" s="382"/>
      <c r="BH13" s="1356"/>
      <c r="BI13" s="133"/>
      <c r="BJ13" s="133"/>
      <c r="BK13" s="133"/>
      <c r="BL13" s="133"/>
      <c r="BM13" s="806"/>
      <c r="BN13" s="133"/>
      <c r="BO13" s="133"/>
      <c r="BP13" s="133"/>
      <c r="BQ13" s="133"/>
      <c r="BR13" s="806"/>
      <c r="BS13" s="69">
        <f t="shared" si="0"/>
        <v>0</v>
      </c>
      <c r="BT13" s="1059"/>
    </row>
    <row r="14" spans="1:72" ht="21" customHeight="1" x14ac:dyDescent="0.35">
      <c r="A14" s="51" t="s">
        <v>730</v>
      </c>
      <c r="B14" s="96">
        <v>2654</v>
      </c>
      <c r="C14" s="91" t="s">
        <v>731</v>
      </c>
      <c r="D14" s="91" t="s">
        <v>731</v>
      </c>
      <c r="E14" s="51"/>
      <c r="F14" s="403"/>
      <c r="G14" s="403"/>
      <c r="H14" s="403"/>
      <c r="I14" s="403"/>
      <c r="J14" s="403"/>
      <c r="K14" s="636"/>
      <c r="L14" s="547"/>
      <c r="M14" s="547"/>
      <c r="N14" s="547"/>
      <c r="O14" s="547"/>
      <c r="P14" s="547"/>
      <c r="Q14" s="637"/>
      <c r="R14" s="165">
        <v>3</v>
      </c>
      <c r="S14" s="165">
        <v>6</v>
      </c>
      <c r="T14" s="165">
        <v>8</v>
      </c>
      <c r="U14" s="165">
        <v>1</v>
      </c>
      <c r="V14" s="165">
        <v>5</v>
      </c>
      <c r="W14" s="165">
        <v>3</v>
      </c>
      <c r="X14" s="165"/>
      <c r="Y14" s="165"/>
      <c r="Z14" s="987">
        <f t="shared" si="2"/>
        <v>26</v>
      </c>
      <c r="AA14" s="133"/>
      <c r="AB14" s="133"/>
      <c r="AC14" s="133"/>
      <c r="AD14" s="121"/>
      <c r="AE14" s="121"/>
      <c r="AF14" s="740"/>
      <c r="AG14" s="557"/>
      <c r="AH14" s="557"/>
      <c r="AI14" s="557"/>
      <c r="AJ14" s="557"/>
      <c r="AK14" s="557"/>
      <c r="AL14" s="740"/>
      <c r="AM14" s="1140"/>
      <c r="AN14" s="1140"/>
      <c r="AO14" s="1140"/>
      <c r="AP14" s="1140"/>
      <c r="AQ14" s="740"/>
      <c r="AR14" s="200">
        <v>1</v>
      </c>
      <c r="AS14" s="201"/>
      <c r="AT14" s="201">
        <v>1</v>
      </c>
      <c r="AU14" s="201">
        <v>1</v>
      </c>
      <c r="AV14" s="201">
        <v>1</v>
      </c>
      <c r="AW14" s="201">
        <v>1</v>
      </c>
      <c r="AX14" s="636">
        <f t="shared" si="1"/>
        <v>5</v>
      </c>
      <c r="AY14" s="382"/>
      <c r="AZ14" s="382"/>
      <c r="BA14" s="382"/>
      <c r="BB14" s="382"/>
      <c r="BC14" s="1358"/>
      <c r="BD14" s="382"/>
      <c r="BE14" s="382"/>
      <c r="BF14" s="382"/>
      <c r="BG14" s="382"/>
      <c r="BH14" s="1356"/>
      <c r="BI14" s="133">
        <v>3</v>
      </c>
      <c r="BJ14" s="133">
        <v>3</v>
      </c>
      <c r="BK14" s="133">
        <v>3</v>
      </c>
      <c r="BL14" s="133">
        <v>3</v>
      </c>
      <c r="BM14" s="806">
        <f>SUM(BI14:BL14)</f>
        <v>12</v>
      </c>
      <c r="BN14" s="133">
        <v>3</v>
      </c>
      <c r="BO14" s="133">
        <v>5</v>
      </c>
      <c r="BP14" s="133">
        <v>3</v>
      </c>
      <c r="BQ14" s="133">
        <v>3</v>
      </c>
      <c r="BR14" s="806">
        <f>SUM(BN14:BQ14)</f>
        <v>14</v>
      </c>
      <c r="BS14" s="69">
        <f t="shared" si="0"/>
        <v>57</v>
      </c>
      <c r="BT14" s="1059">
        <v>4</v>
      </c>
    </row>
    <row r="15" spans="1:72" ht="21" customHeight="1" x14ac:dyDescent="0.35">
      <c r="A15" s="148" t="s">
        <v>697</v>
      </c>
      <c r="B15" s="149">
        <v>3030</v>
      </c>
      <c r="C15" s="103" t="s">
        <v>698</v>
      </c>
      <c r="D15" s="104" t="s">
        <v>698</v>
      </c>
      <c r="E15" s="51"/>
      <c r="F15" s="403"/>
      <c r="G15" s="403"/>
      <c r="H15" s="403"/>
      <c r="I15" s="403"/>
      <c r="J15" s="403"/>
      <c r="K15" s="636"/>
      <c r="L15" s="547"/>
      <c r="M15" s="547"/>
      <c r="N15" s="547"/>
      <c r="O15" s="547"/>
      <c r="P15" s="547"/>
      <c r="Q15" s="637"/>
      <c r="R15" s="165">
        <v>1</v>
      </c>
      <c r="S15" s="165">
        <v>4</v>
      </c>
      <c r="T15" s="165">
        <v>4</v>
      </c>
      <c r="U15" s="165"/>
      <c r="V15" s="165"/>
      <c r="W15" s="165"/>
      <c r="X15" s="165"/>
      <c r="Y15" s="165"/>
      <c r="Z15" s="987">
        <f t="shared" si="2"/>
        <v>9</v>
      </c>
      <c r="AA15" s="133"/>
      <c r="AB15" s="133"/>
      <c r="AC15" s="133"/>
      <c r="AD15" s="121"/>
      <c r="AE15" s="121"/>
      <c r="AF15" s="740"/>
      <c r="AG15" s="557"/>
      <c r="AH15" s="557"/>
      <c r="AI15" s="557"/>
      <c r="AJ15" s="557"/>
      <c r="AK15" s="557"/>
      <c r="AL15" s="740"/>
      <c r="AM15" s="1140"/>
      <c r="AN15" s="1140"/>
      <c r="AO15" s="1140"/>
      <c r="AP15" s="1140"/>
      <c r="AQ15" s="740"/>
      <c r="AR15" s="200"/>
      <c r="AS15" s="201"/>
      <c r="AT15" s="201"/>
      <c r="AU15" s="201"/>
      <c r="AV15" s="201"/>
      <c r="AW15" s="201"/>
      <c r="AX15" s="636">
        <f t="shared" si="1"/>
        <v>0</v>
      </c>
      <c r="AY15" s="382"/>
      <c r="AZ15" s="382"/>
      <c r="BA15" s="382"/>
      <c r="BB15" s="382"/>
      <c r="BC15" s="1358"/>
      <c r="BD15" s="382"/>
      <c r="BE15" s="382"/>
      <c r="BF15" s="382"/>
      <c r="BG15" s="382"/>
      <c r="BH15" s="1356"/>
      <c r="BI15" s="133"/>
      <c r="BJ15" s="133"/>
      <c r="BK15" s="133"/>
      <c r="BL15" s="133"/>
      <c r="BM15" s="806"/>
      <c r="BN15" s="133"/>
      <c r="BO15" s="133"/>
      <c r="BP15" s="133"/>
      <c r="BQ15" s="133"/>
      <c r="BR15" s="806"/>
      <c r="BS15" s="69">
        <f t="shared" si="0"/>
        <v>9</v>
      </c>
      <c r="BT15" s="1059"/>
    </row>
    <row r="16" spans="1:72" ht="21" customHeight="1" x14ac:dyDescent="0.35">
      <c r="A16" s="51" t="s">
        <v>718</v>
      </c>
      <c r="B16" s="96">
        <v>2993</v>
      </c>
      <c r="C16" s="51" t="s">
        <v>705</v>
      </c>
      <c r="D16" s="51" t="s">
        <v>719</v>
      </c>
      <c r="E16" s="51"/>
      <c r="F16" s="403"/>
      <c r="G16" s="403"/>
      <c r="H16" s="403"/>
      <c r="I16" s="403"/>
      <c r="J16" s="403"/>
      <c r="K16" s="636"/>
      <c r="L16" s="547"/>
      <c r="M16" s="547"/>
      <c r="N16" s="547"/>
      <c r="O16" s="547"/>
      <c r="P16" s="547"/>
      <c r="Q16" s="637"/>
      <c r="R16" s="165">
        <v>0.5</v>
      </c>
      <c r="S16" s="165">
        <v>3</v>
      </c>
      <c r="T16" s="165"/>
      <c r="U16" s="165"/>
      <c r="V16" s="165"/>
      <c r="W16" s="165">
        <v>7</v>
      </c>
      <c r="X16" s="165"/>
      <c r="Y16" s="165"/>
      <c r="Z16" s="987">
        <f t="shared" si="2"/>
        <v>10.5</v>
      </c>
      <c r="AA16" s="133"/>
      <c r="AB16" s="133"/>
      <c r="AC16" s="133"/>
      <c r="AD16" s="121"/>
      <c r="AE16" s="121"/>
      <c r="AF16" s="740"/>
      <c r="AG16" s="557"/>
      <c r="AH16" s="557"/>
      <c r="AI16" s="557"/>
      <c r="AJ16" s="557"/>
      <c r="AK16" s="557"/>
      <c r="AL16" s="740"/>
      <c r="AM16" s="1140"/>
      <c r="AN16" s="1140"/>
      <c r="AO16" s="1140"/>
      <c r="AP16" s="1140"/>
      <c r="AQ16" s="740"/>
      <c r="AR16" s="200"/>
      <c r="AS16" s="201"/>
      <c r="AT16" s="201"/>
      <c r="AU16" s="201"/>
      <c r="AV16" s="201"/>
      <c r="AW16" s="201"/>
      <c r="AX16" s="636">
        <f t="shared" si="1"/>
        <v>0</v>
      </c>
      <c r="AY16" s="382"/>
      <c r="AZ16" s="382"/>
      <c r="BA16" s="382"/>
      <c r="BB16" s="382"/>
      <c r="BC16" s="1358"/>
      <c r="BD16" s="382"/>
      <c r="BE16" s="382"/>
      <c r="BF16" s="382"/>
      <c r="BG16" s="382"/>
      <c r="BH16" s="1356"/>
      <c r="BI16" s="133"/>
      <c r="BJ16" s="133"/>
      <c r="BK16" s="133"/>
      <c r="BL16" s="133"/>
      <c r="BM16" s="806"/>
      <c r="BN16" s="133"/>
      <c r="BO16" s="133"/>
      <c r="BP16" s="133"/>
      <c r="BQ16" s="133"/>
      <c r="BR16" s="806"/>
      <c r="BS16" s="69">
        <f t="shared" si="0"/>
        <v>10.5</v>
      </c>
      <c r="BT16" s="1059"/>
    </row>
    <row r="17" spans="1:72" ht="21" customHeight="1" x14ac:dyDescent="0.35">
      <c r="A17" s="51" t="s">
        <v>596</v>
      </c>
      <c r="B17" s="149"/>
      <c r="C17" s="51" t="s">
        <v>597</v>
      </c>
      <c r="D17" s="51" t="s">
        <v>597</v>
      </c>
      <c r="E17" s="51"/>
      <c r="F17" s="403"/>
      <c r="G17" s="403"/>
      <c r="H17" s="403"/>
      <c r="I17" s="403"/>
      <c r="J17" s="403"/>
      <c r="K17" s="636"/>
      <c r="L17" s="547"/>
      <c r="M17" s="547"/>
      <c r="N17" s="547"/>
      <c r="O17" s="547"/>
      <c r="P17" s="547"/>
      <c r="Q17" s="637"/>
      <c r="R17" s="165"/>
      <c r="S17" s="165"/>
      <c r="T17" s="165"/>
      <c r="U17" s="165"/>
      <c r="V17" s="165"/>
      <c r="W17" s="165"/>
      <c r="X17" s="165"/>
      <c r="Y17" s="165"/>
      <c r="Z17" s="987"/>
      <c r="AA17" s="133"/>
      <c r="AB17" s="133"/>
      <c r="AC17" s="133"/>
      <c r="AD17" s="121"/>
      <c r="AE17" s="121"/>
      <c r="AF17" s="740"/>
      <c r="AG17" s="557"/>
      <c r="AH17" s="557"/>
      <c r="AI17" s="557"/>
      <c r="AJ17" s="557"/>
      <c r="AK17" s="557"/>
      <c r="AL17" s="740"/>
      <c r="AM17" s="1140"/>
      <c r="AN17" s="1140"/>
      <c r="AO17" s="1140"/>
      <c r="AP17" s="1140"/>
      <c r="AQ17" s="740"/>
      <c r="AR17" s="200"/>
      <c r="AS17" s="201"/>
      <c r="AT17" s="201"/>
      <c r="AU17" s="201"/>
      <c r="AV17" s="201"/>
      <c r="AW17" s="201"/>
      <c r="AX17" s="636"/>
      <c r="AY17" s="382">
        <v>2</v>
      </c>
      <c r="AZ17" s="382">
        <v>2</v>
      </c>
      <c r="BA17" s="382">
        <v>2</v>
      </c>
      <c r="BB17" s="382">
        <v>2</v>
      </c>
      <c r="BC17" s="1358">
        <f>SUM(AY17:BB17)</f>
        <v>8</v>
      </c>
      <c r="BD17" s="382">
        <v>2</v>
      </c>
      <c r="BE17" s="382">
        <v>1</v>
      </c>
      <c r="BF17" s="382">
        <v>2</v>
      </c>
      <c r="BG17" s="382">
        <v>2</v>
      </c>
      <c r="BH17" s="1358">
        <f>SUM(BD17:BG17)</f>
        <v>7</v>
      </c>
      <c r="BI17" s="133">
        <v>1</v>
      </c>
      <c r="BJ17" s="133">
        <v>5</v>
      </c>
      <c r="BK17" s="133">
        <v>2</v>
      </c>
      <c r="BL17" s="133">
        <v>1</v>
      </c>
      <c r="BM17" s="806">
        <f>SUM(BI17:BL17)</f>
        <v>9</v>
      </c>
      <c r="BN17" s="133">
        <v>1</v>
      </c>
      <c r="BO17" s="133">
        <v>3</v>
      </c>
      <c r="BP17" s="133">
        <v>2</v>
      </c>
      <c r="BQ17" s="133">
        <v>1</v>
      </c>
      <c r="BR17" s="806">
        <f>SUM(BN17:BQ17)</f>
        <v>7</v>
      </c>
      <c r="BS17" s="69">
        <f t="shared" si="0"/>
        <v>31</v>
      </c>
      <c r="BT17" s="1059">
        <v>5</v>
      </c>
    </row>
    <row r="18" spans="1:72" ht="21" customHeight="1" x14ac:dyDescent="0.35">
      <c r="A18" s="51" t="s">
        <v>720</v>
      </c>
      <c r="B18" s="57">
        <v>3114</v>
      </c>
      <c r="C18" s="51" t="s">
        <v>721</v>
      </c>
      <c r="D18" s="51" t="s">
        <v>409</v>
      </c>
      <c r="E18" s="51"/>
      <c r="F18" s="411"/>
      <c r="G18" s="411"/>
      <c r="H18" s="411"/>
      <c r="I18" s="411"/>
      <c r="J18" s="411"/>
      <c r="K18" s="652"/>
      <c r="L18" s="593"/>
      <c r="M18" s="593"/>
      <c r="N18" s="593"/>
      <c r="O18" s="593"/>
      <c r="P18" s="593"/>
      <c r="Q18" s="642"/>
      <c r="R18" s="165"/>
      <c r="S18" s="165"/>
      <c r="T18" s="165"/>
      <c r="U18" s="165"/>
      <c r="V18" s="165">
        <v>2</v>
      </c>
      <c r="W18" s="165"/>
      <c r="X18" s="165"/>
      <c r="Y18" s="165"/>
      <c r="Z18" s="987">
        <f t="shared" si="2"/>
        <v>2</v>
      </c>
      <c r="AA18" s="133"/>
      <c r="AB18" s="133"/>
      <c r="AC18" s="133"/>
      <c r="AD18" s="133"/>
      <c r="AE18" s="133"/>
      <c r="AF18" s="729"/>
      <c r="AG18" s="541"/>
      <c r="AH18" s="541"/>
      <c r="AI18" s="541"/>
      <c r="AJ18" s="541"/>
      <c r="AK18" s="541"/>
      <c r="AL18" s="729"/>
      <c r="AM18" s="1126"/>
      <c r="AN18" s="1126"/>
      <c r="AO18" s="1126"/>
      <c r="AP18" s="1126"/>
      <c r="AQ18" s="729"/>
      <c r="AR18" s="224"/>
      <c r="AS18" s="224"/>
      <c r="AT18" s="224"/>
      <c r="AU18" s="224"/>
      <c r="AV18" s="224"/>
      <c r="AW18" s="224"/>
      <c r="AX18" s="652"/>
      <c r="AY18" s="382"/>
      <c r="AZ18" s="382"/>
      <c r="BA18" s="382"/>
      <c r="BB18" s="382"/>
      <c r="BC18" s="1358"/>
      <c r="BD18" s="382"/>
      <c r="BE18" s="382"/>
      <c r="BF18" s="382"/>
      <c r="BG18" s="382"/>
      <c r="BH18" s="1356"/>
      <c r="BI18" s="133"/>
      <c r="BJ18" s="133"/>
      <c r="BK18" s="133"/>
      <c r="BL18" s="133"/>
      <c r="BM18" s="806"/>
      <c r="BN18" s="133"/>
      <c r="BO18" s="133"/>
      <c r="BP18" s="133"/>
      <c r="BQ18" s="133"/>
      <c r="BR18" s="806"/>
      <c r="BS18" s="69">
        <f t="shared" si="0"/>
        <v>2</v>
      </c>
      <c r="BT18" s="1059"/>
    </row>
    <row r="20" spans="1:72" ht="16.2" x14ac:dyDescent="0.35">
      <c r="A20" s="47" t="s">
        <v>360</v>
      </c>
    </row>
  </sheetData>
  <sortState xmlns:xlrd2="http://schemas.microsoft.com/office/spreadsheetml/2017/richdata2" ref="A7:BS18">
    <sortCondition descending="1" ref="BS7:BS18"/>
  </sortState>
  <mergeCells count="11">
    <mergeCell ref="AA1:AT1"/>
    <mergeCell ref="BD4:BH4"/>
    <mergeCell ref="AR4:AX4"/>
    <mergeCell ref="AA4:AF4"/>
    <mergeCell ref="R4:Z4"/>
    <mergeCell ref="BI4:BM4"/>
    <mergeCell ref="BN4:BR4"/>
    <mergeCell ref="F4:K4"/>
    <mergeCell ref="L4:Q4"/>
    <mergeCell ref="AG4:AL4"/>
    <mergeCell ref="AM4:AQ4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U13"/>
  <sheetViews>
    <sheetView topLeftCell="A4" zoomScale="80" zoomScaleNormal="80" workbookViewId="0">
      <pane xSplit="1" topLeftCell="AO1" activePane="topRight" state="frozen"/>
      <selection activeCell="BS17" sqref="BS17"/>
      <selection pane="topRight" activeCell="A8" sqref="A8:C8"/>
    </sheetView>
  </sheetViews>
  <sheetFormatPr defaultColWidth="9.109375" defaultRowHeight="15" x14ac:dyDescent="0.35"/>
  <cols>
    <col min="1" max="1" width="35.109375" style="50" customWidth="1"/>
    <col min="2" max="2" width="19.44140625" style="50" customWidth="1"/>
    <col min="3" max="3" width="21.88671875" style="50" customWidth="1"/>
    <col min="4" max="4" width="24" style="50" customWidth="1"/>
    <col min="5" max="13" width="5.6640625" style="50" customWidth="1"/>
    <col min="14" max="14" width="5.6640625" style="537" customWidth="1"/>
    <col min="15" max="18" width="5.6640625" style="50" customWidth="1"/>
    <col min="19" max="19" width="5.6640625" style="537" customWidth="1"/>
    <col min="20" max="23" width="5.6640625" style="50" customWidth="1"/>
    <col min="24" max="29" width="5.6640625" style="537" customWidth="1"/>
    <col min="30" max="34" width="5.6640625" style="50" customWidth="1"/>
    <col min="35" max="40" width="5.6640625" style="537" customWidth="1"/>
    <col min="41" max="44" width="5.6640625" style="50" customWidth="1"/>
    <col min="45" max="45" width="5.6640625" style="537" customWidth="1"/>
    <col min="46" max="46" width="6.6640625" style="50" customWidth="1"/>
    <col min="47" max="16384" width="9.109375" style="50"/>
  </cols>
  <sheetData>
    <row r="1" spans="1:47" ht="26.4" x14ac:dyDescent="0.6">
      <c r="A1" s="355" t="s">
        <v>504</v>
      </c>
      <c r="B1" s="139"/>
      <c r="C1" s="139"/>
      <c r="D1" s="139"/>
      <c r="E1" s="139"/>
      <c r="F1" s="139"/>
      <c r="G1" s="139"/>
      <c r="H1" s="139"/>
      <c r="I1" s="139"/>
      <c r="O1" s="1396"/>
      <c r="P1" s="1396"/>
      <c r="Q1" s="1396"/>
      <c r="R1" s="1396"/>
      <c r="S1" s="1396"/>
      <c r="T1" s="1396"/>
      <c r="U1" s="1396"/>
      <c r="V1" s="220"/>
    </row>
    <row r="2" spans="1:47" ht="21" x14ac:dyDescent="0.4">
      <c r="A2" s="358" t="s">
        <v>55</v>
      </c>
      <c r="B2" s="140"/>
      <c r="C2" s="140"/>
      <c r="D2" s="140"/>
      <c r="M2" s="49"/>
      <c r="N2" s="538"/>
    </row>
    <row r="3" spans="1:47" x14ac:dyDescent="0.35">
      <c r="A3" s="52"/>
      <c r="B3" s="52"/>
      <c r="C3" s="52"/>
      <c r="D3" s="52"/>
      <c r="E3" s="1423" t="s">
        <v>1</v>
      </c>
      <c r="F3" s="1424"/>
      <c r="G3" s="1424"/>
      <c r="H3" s="1424"/>
      <c r="I3" s="1424"/>
      <c r="J3" s="1424"/>
      <c r="K3" s="1424"/>
      <c r="L3" s="1424"/>
      <c r="M3" s="1424"/>
      <c r="N3" s="1425"/>
      <c r="O3" s="1434" t="s">
        <v>252</v>
      </c>
      <c r="P3" s="1435"/>
      <c r="Q3" s="1435"/>
      <c r="R3" s="1435"/>
      <c r="S3" s="1436"/>
      <c r="T3" s="1434" t="s">
        <v>252</v>
      </c>
      <c r="U3" s="1435"/>
      <c r="V3" s="1435"/>
      <c r="W3" s="1435"/>
      <c r="X3" s="1436"/>
      <c r="Y3" s="1616" t="s">
        <v>693</v>
      </c>
      <c r="Z3" s="1617"/>
      <c r="AA3" s="1617"/>
      <c r="AB3" s="1617"/>
      <c r="AC3" s="1618"/>
      <c r="AD3" s="1432" t="s">
        <v>251</v>
      </c>
      <c r="AE3" s="1615"/>
      <c r="AF3" s="1615"/>
      <c r="AG3" s="1615"/>
      <c r="AH3" s="1615"/>
      <c r="AI3" s="1433"/>
      <c r="AJ3" s="1437" t="s">
        <v>253</v>
      </c>
      <c r="AK3" s="1438"/>
      <c r="AL3" s="1438"/>
      <c r="AM3" s="1438"/>
      <c r="AN3" s="1439"/>
      <c r="AO3" s="1437" t="s">
        <v>345</v>
      </c>
      <c r="AP3" s="1438"/>
      <c r="AQ3" s="1438"/>
      <c r="AR3" s="1438"/>
      <c r="AS3" s="1439"/>
    </row>
    <row r="4" spans="1:47" ht="162" customHeight="1" x14ac:dyDescent="0.35">
      <c r="A4" s="52" t="s">
        <v>16</v>
      </c>
      <c r="B4" s="52" t="s">
        <v>17</v>
      </c>
      <c r="C4" s="52" t="s">
        <v>65</v>
      </c>
      <c r="D4" s="52" t="s">
        <v>18</v>
      </c>
      <c r="E4" s="400" t="s">
        <v>372</v>
      </c>
      <c r="F4" s="400" t="s">
        <v>615</v>
      </c>
      <c r="G4" s="400" t="s">
        <v>371</v>
      </c>
      <c r="H4" s="400" t="s">
        <v>616</v>
      </c>
      <c r="I4" s="400" t="s">
        <v>460</v>
      </c>
      <c r="J4" s="400" t="s">
        <v>128</v>
      </c>
      <c r="K4" s="400" t="s">
        <v>129</v>
      </c>
      <c r="L4" s="400" t="s">
        <v>89</v>
      </c>
      <c r="M4" s="400" t="s">
        <v>70</v>
      </c>
      <c r="N4" s="736" t="s">
        <v>349</v>
      </c>
      <c r="O4" s="117" t="s">
        <v>415</v>
      </c>
      <c r="P4" s="117" t="s">
        <v>74</v>
      </c>
      <c r="Q4" s="117" t="s">
        <v>75</v>
      </c>
      <c r="R4" s="117" t="s">
        <v>414</v>
      </c>
      <c r="S4" s="736" t="s">
        <v>349</v>
      </c>
      <c r="T4" s="117" t="s">
        <v>87</v>
      </c>
      <c r="U4" s="117" t="s">
        <v>78</v>
      </c>
      <c r="V4" s="373" t="s">
        <v>75</v>
      </c>
      <c r="W4" s="117" t="s">
        <v>74</v>
      </c>
      <c r="X4" s="736" t="s">
        <v>349</v>
      </c>
      <c r="Y4" s="1138" t="s">
        <v>460</v>
      </c>
      <c r="Z4" s="1139" t="s">
        <v>325</v>
      </c>
      <c r="AA4" s="1139" t="s">
        <v>74</v>
      </c>
      <c r="AB4" s="1139" t="s">
        <v>326</v>
      </c>
      <c r="AC4" s="1122" t="s">
        <v>349</v>
      </c>
      <c r="AD4" s="198" t="s">
        <v>70</v>
      </c>
      <c r="AE4" s="199" t="s">
        <v>432</v>
      </c>
      <c r="AF4" s="199" t="s">
        <v>74</v>
      </c>
      <c r="AG4" s="199" t="s">
        <v>415</v>
      </c>
      <c r="AH4" s="199" t="s">
        <v>87</v>
      </c>
      <c r="AI4" s="736" t="s">
        <v>349</v>
      </c>
      <c r="AJ4" s="373" t="s">
        <v>70</v>
      </c>
      <c r="AK4" s="375" t="s">
        <v>187</v>
      </c>
      <c r="AL4" s="375" t="s">
        <v>74</v>
      </c>
      <c r="AM4" s="375" t="s">
        <v>87</v>
      </c>
      <c r="AN4" s="736" t="s">
        <v>349</v>
      </c>
      <c r="AO4" s="373" t="s">
        <v>70</v>
      </c>
      <c r="AP4" s="375" t="s">
        <v>187</v>
      </c>
      <c r="AQ4" s="375" t="s">
        <v>74</v>
      </c>
      <c r="AR4" s="375" t="s">
        <v>87</v>
      </c>
      <c r="AS4" s="736" t="s">
        <v>349</v>
      </c>
      <c r="AT4" s="53" t="s">
        <v>20</v>
      </c>
      <c r="AU4" s="50" t="s">
        <v>499</v>
      </c>
    </row>
    <row r="5" spans="1:47" x14ac:dyDescent="0.35">
      <c r="A5" s="52"/>
      <c r="B5" s="52"/>
      <c r="C5" s="52"/>
      <c r="D5" s="52"/>
      <c r="E5" s="353"/>
      <c r="F5" s="353"/>
      <c r="G5" s="353"/>
      <c r="H5" s="353"/>
      <c r="I5" s="353"/>
      <c r="J5" s="353"/>
      <c r="K5" s="353"/>
      <c r="L5" s="353"/>
      <c r="M5" s="353"/>
      <c r="N5" s="986"/>
      <c r="O5" s="118"/>
      <c r="P5" s="118"/>
      <c r="Q5" s="118"/>
      <c r="R5" s="118"/>
      <c r="S5" s="633"/>
      <c r="T5" s="118"/>
      <c r="U5" s="118"/>
      <c r="V5" s="118"/>
      <c r="W5" s="118"/>
      <c r="X5" s="931"/>
      <c r="Y5" s="1141"/>
      <c r="Z5" s="1141"/>
      <c r="AA5" s="1141"/>
      <c r="AB5" s="1141"/>
      <c r="AC5" s="931"/>
      <c r="AD5" s="501"/>
      <c r="AE5" s="502"/>
      <c r="AF5" s="502"/>
      <c r="AG5" s="502"/>
      <c r="AH5" s="502"/>
      <c r="AI5" s="988"/>
      <c r="AJ5" s="989"/>
      <c r="AK5" s="989"/>
      <c r="AL5" s="989"/>
      <c r="AM5" s="989"/>
      <c r="AN5" s="988"/>
      <c r="AO5" s="118"/>
      <c r="AP5" s="118"/>
      <c r="AQ5" s="118"/>
      <c r="AR5" s="118"/>
      <c r="AS5" s="986"/>
      <c r="AT5" s="69"/>
      <c r="AU5" s="1059"/>
    </row>
    <row r="6" spans="1:47" ht="21" customHeight="1" x14ac:dyDescent="0.4">
      <c r="A6" s="51" t="s">
        <v>249</v>
      </c>
      <c r="B6" s="51" t="s">
        <v>244</v>
      </c>
      <c r="C6" s="55" t="s">
        <v>232</v>
      </c>
      <c r="D6" s="55" t="s">
        <v>163</v>
      </c>
      <c r="E6" s="438">
        <v>6</v>
      </c>
      <c r="F6" s="438">
        <v>5</v>
      </c>
      <c r="G6" s="438"/>
      <c r="H6" s="438">
        <v>1</v>
      </c>
      <c r="I6" s="438">
        <v>6</v>
      </c>
      <c r="J6" s="438"/>
      <c r="K6" s="438"/>
      <c r="L6" s="438">
        <v>9</v>
      </c>
      <c r="M6" s="438"/>
      <c r="N6" s="1013">
        <f>SUM(E6:M6)</f>
        <v>27</v>
      </c>
      <c r="O6" s="124">
        <v>3</v>
      </c>
      <c r="P6" s="124">
        <v>3</v>
      </c>
      <c r="Q6" s="124">
        <v>2</v>
      </c>
      <c r="R6" s="124">
        <v>2</v>
      </c>
      <c r="S6" s="647">
        <f>SUM(O6:R6)</f>
        <v>10</v>
      </c>
      <c r="T6" s="124">
        <v>1</v>
      </c>
      <c r="U6" s="124">
        <v>2</v>
      </c>
      <c r="V6" s="124">
        <v>2</v>
      </c>
      <c r="W6" s="124">
        <v>1</v>
      </c>
      <c r="X6" s="1332">
        <f>SUM(T6:W6)</f>
        <v>6</v>
      </c>
      <c r="Y6" s="1333">
        <v>2</v>
      </c>
      <c r="Z6" s="1333">
        <v>2</v>
      </c>
      <c r="AA6" s="1333">
        <v>1</v>
      </c>
      <c r="AB6" s="1333"/>
      <c r="AC6" s="1332">
        <f>SUM(Y6:AB6)</f>
        <v>5</v>
      </c>
      <c r="AD6" s="1334"/>
      <c r="AE6" s="1335"/>
      <c r="AF6" s="1335"/>
      <c r="AG6" s="1335"/>
      <c r="AH6" s="1335"/>
      <c r="AI6" s="1336"/>
      <c r="AJ6" s="1337"/>
      <c r="AK6" s="1337"/>
      <c r="AL6" s="1337"/>
      <c r="AM6" s="1337"/>
      <c r="AN6" s="1336"/>
      <c r="AO6" s="124"/>
      <c r="AP6" s="124"/>
      <c r="AQ6" s="124"/>
      <c r="AR6" s="124"/>
      <c r="AS6" s="1013"/>
      <c r="AT6" s="98">
        <f>SUM(S6,X6,N6,AC6)</f>
        <v>48</v>
      </c>
      <c r="AU6" s="1059">
        <v>2</v>
      </c>
    </row>
    <row r="7" spans="1:47" ht="21" customHeight="1" x14ac:dyDescent="0.4">
      <c r="A7" s="51" t="s">
        <v>679</v>
      </c>
      <c r="B7" s="64" t="s">
        <v>680</v>
      </c>
      <c r="C7" s="51" t="s">
        <v>673</v>
      </c>
      <c r="D7" s="56" t="s">
        <v>673</v>
      </c>
      <c r="E7" s="438">
        <v>10</v>
      </c>
      <c r="F7" s="438">
        <v>11</v>
      </c>
      <c r="G7" s="438"/>
      <c r="H7" s="438">
        <v>7</v>
      </c>
      <c r="I7" s="438">
        <v>7</v>
      </c>
      <c r="J7" s="438"/>
      <c r="K7" s="438"/>
      <c r="L7" s="438">
        <v>5</v>
      </c>
      <c r="M7" s="438"/>
      <c r="N7" s="1013">
        <f>SUM(E7:M7)</f>
        <v>40</v>
      </c>
      <c r="O7" s="124">
        <v>2</v>
      </c>
      <c r="P7" s="124">
        <v>1</v>
      </c>
      <c r="Q7" s="124">
        <v>1</v>
      </c>
      <c r="R7" s="124">
        <v>1</v>
      </c>
      <c r="S7" s="647">
        <f>SUM(O7:R7)</f>
        <v>5</v>
      </c>
      <c r="T7" s="124">
        <v>2</v>
      </c>
      <c r="U7" s="124">
        <v>1</v>
      </c>
      <c r="V7" s="124">
        <v>1</v>
      </c>
      <c r="W7" s="124">
        <v>3</v>
      </c>
      <c r="X7" s="1332">
        <f>SUM(T7:W7)</f>
        <v>7</v>
      </c>
      <c r="Y7" s="1333">
        <v>1</v>
      </c>
      <c r="Z7" s="1333">
        <v>1</v>
      </c>
      <c r="AA7" s="1333">
        <v>2</v>
      </c>
      <c r="AB7" s="1333">
        <v>1</v>
      </c>
      <c r="AC7" s="1332">
        <f>SUM(Y7:AB7)</f>
        <v>5</v>
      </c>
      <c r="AD7" s="1334">
        <v>4</v>
      </c>
      <c r="AE7" s="1335">
        <v>3</v>
      </c>
      <c r="AF7" s="1335">
        <v>2</v>
      </c>
      <c r="AG7" s="1335"/>
      <c r="AH7" s="1335"/>
      <c r="AI7" s="1336">
        <f>SUM(AD7:AH7)</f>
        <v>9</v>
      </c>
      <c r="AJ7" s="1337"/>
      <c r="AK7" s="1337"/>
      <c r="AL7" s="1337"/>
      <c r="AM7" s="1337"/>
      <c r="AN7" s="1336"/>
      <c r="AO7" s="124"/>
      <c r="AP7" s="124"/>
      <c r="AQ7" s="124"/>
      <c r="AR7" s="124"/>
      <c r="AS7" s="1013"/>
      <c r="AT7" s="98">
        <f>SUM(S7,X7,N7,AC7)</f>
        <v>57</v>
      </c>
      <c r="AU7" s="1059">
        <v>1</v>
      </c>
    </row>
    <row r="8" spans="1:47" ht="21" customHeight="1" x14ac:dyDescent="0.4">
      <c r="A8" s="51" t="s">
        <v>735</v>
      </c>
      <c r="B8" s="64" t="s">
        <v>736</v>
      </c>
      <c r="C8" s="51" t="s">
        <v>731</v>
      </c>
      <c r="D8" s="56" t="s">
        <v>731</v>
      </c>
      <c r="E8" s="438"/>
      <c r="F8" s="438"/>
      <c r="G8" s="438"/>
      <c r="H8" s="438"/>
      <c r="I8" s="438"/>
      <c r="J8" s="438"/>
      <c r="K8" s="438"/>
      <c r="L8" s="438"/>
      <c r="M8" s="438"/>
      <c r="N8" s="1013"/>
      <c r="O8" s="124"/>
      <c r="P8" s="124"/>
      <c r="Q8" s="124"/>
      <c r="R8" s="124"/>
      <c r="S8" s="647"/>
      <c r="T8" s="124"/>
      <c r="U8" s="124"/>
      <c r="V8" s="124"/>
      <c r="W8" s="124"/>
      <c r="X8" s="1332"/>
      <c r="Y8" s="1333"/>
      <c r="Z8" s="1333"/>
      <c r="AA8" s="1333"/>
      <c r="AB8" s="1333"/>
      <c r="AC8" s="1332"/>
      <c r="AD8" s="1334">
        <v>3</v>
      </c>
      <c r="AE8" s="1335">
        <v>5</v>
      </c>
      <c r="AF8" s="1335">
        <v>5</v>
      </c>
      <c r="AG8" s="1335">
        <v>5</v>
      </c>
      <c r="AH8" s="1335"/>
      <c r="AI8" s="1336">
        <f>SUM(AD8:AH8)</f>
        <v>18</v>
      </c>
      <c r="AJ8" s="1337">
        <v>1</v>
      </c>
      <c r="AK8" s="174">
        <v>1</v>
      </c>
      <c r="AL8" s="174">
        <v>2</v>
      </c>
      <c r="AM8" s="174">
        <v>2</v>
      </c>
      <c r="AN8" s="1336">
        <f>SUM(AJ8:AM8)</f>
        <v>6</v>
      </c>
      <c r="AO8" s="124">
        <v>1</v>
      </c>
      <c r="AP8" s="124">
        <v>1</v>
      </c>
      <c r="AQ8" s="124">
        <v>2</v>
      </c>
      <c r="AR8" s="124">
        <v>2</v>
      </c>
      <c r="AS8" s="1013">
        <f>SUM(AO8:AR8)</f>
        <v>6</v>
      </c>
      <c r="AT8" s="98">
        <f>SUM(AI8,AN8,AS8)</f>
        <v>30</v>
      </c>
      <c r="AU8" s="1059">
        <v>3</v>
      </c>
    </row>
    <row r="9" spans="1:47" ht="21" customHeight="1" x14ac:dyDescent="0.4">
      <c r="A9" s="51"/>
      <c r="B9" s="64"/>
      <c r="C9" s="51"/>
      <c r="D9" s="56"/>
      <c r="E9" s="438"/>
      <c r="F9" s="438"/>
      <c r="G9" s="438"/>
      <c r="H9" s="438"/>
      <c r="I9" s="438"/>
      <c r="J9" s="438"/>
      <c r="K9" s="438"/>
      <c r="L9" s="438"/>
      <c r="M9" s="438"/>
      <c r="N9" s="1013"/>
      <c r="O9" s="124"/>
      <c r="P9" s="124"/>
      <c r="Q9" s="124"/>
      <c r="R9" s="124"/>
      <c r="S9" s="647"/>
      <c r="T9" s="124"/>
      <c r="U9" s="124"/>
      <c r="V9" s="124"/>
      <c r="W9" s="124"/>
      <c r="X9" s="1332"/>
      <c r="Y9" s="1333"/>
      <c r="Z9" s="1333"/>
      <c r="AA9" s="1333"/>
      <c r="AB9" s="1333"/>
      <c r="AC9" s="1332"/>
      <c r="AD9" s="1334"/>
      <c r="AE9" s="1335"/>
      <c r="AF9" s="1335"/>
      <c r="AG9" s="1335"/>
      <c r="AH9" s="1335"/>
      <c r="AI9" s="1336"/>
      <c r="AJ9" s="1337"/>
      <c r="AK9" s="1337"/>
      <c r="AL9" s="1337"/>
      <c r="AM9" s="1337"/>
      <c r="AN9" s="1336"/>
      <c r="AO9" s="124"/>
      <c r="AP9" s="124"/>
      <c r="AQ9" s="124"/>
      <c r="AR9" s="124"/>
      <c r="AS9" s="1013"/>
      <c r="AT9" s="98"/>
      <c r="AU9" s="1059"/>
    </row>
    <row r="10" spans="1:47" ht="21" customHeight="1" x14ac:dyDescent="0.4">
      <c r="A10" s="51"/>
      <c r="B10" s="82"/>
      <c r="C10" s="51"/>
      <c r="D10" s="56"/>
      <c r="E10" s="438"/>
      <c r="F10" s="438"/>
      <c r="G10" s="438"/>
      <c r="H10" s="438"/>
      <c r="I10" s="438"/>
      <c r="J10" s="438"/>
      <c r="K10" s="438"/>
      <c r="L10" s="438"/>
      <c r="M10" s="438"/>
      <c r="N10" s="1013"/>
      <c r="O10" s="124"/>
      <c r="P10" s="124"/>
      <c r="Q10" s="124"/>
      <c r="R10" s="124"/>
      <c r="S10" s="648"/>
      <c r="T10" s="124"/>
      <c r="U10" s="124"/>
      <c r="V10" s="124"/>
      <c r="W10" s="124"/>
      <c r="X10" s="1338"/>
      <c r="Y10" s="1333"/>
      <c r="Z10" s="1333"/>
      <c r="AA10" s="1333"/>
      <c r="AB10" s="1333"/>
      <c r="AC10" s="1338"/>
      <c r="AD10" s="1334"/>
      <c r="AE10" s="1335"/>
      <c r="AF10" s="1335"/>
      <c r="AG10" s="1335"/>
      <c r="AH10" s="1335"/>
      <c r="AI10" s="1336"/>
      <c r="AJ10" s="1337"/>
      <c r="AK10" s="1337"/>
      <c r="AL10" s="1337"/>
      <c r="AM10" s="1337"/>
      <c r="AN10" s="1336"/>
      <c r="AO10" s="124"/>
      <c r="AP10" s="124"/>
      <c r="AQ10" s="124"/>
      <c r="AR10" s="124"/>
      <c r="AS10" s="1013"/>
      <c r="AT10" s="98">
        <f>SUM(E10:AH10)</f>
        <v>0</v>
      </c>
      <c r="AU10" s="1059"/>
    </row>
    <row r="11" spans="1:47" ht="21" customHeight="1" x14ac:dyDescent="0.4">
      <c r="A11" s="51"/>
      <c r="B11" s="51"/>
      <c r="C11" s="51"/>
      <c r="D11" s="55"/>
      <c r="E11" s="438"/>
      <c r="F11" s="438"/>
      <c r="G11" s="438"/>
      <c r="H11" s="438"/>
      <c r="I11" s="438"/>
      <c r="J11" s="438"/>
      <c r="K11" s="438"/>
      <c r="L11" s="438"/>
      <c r="M11" s="438"/>
      <c r="N11" s="1013"/>
      <c r="O11" s="124"/>
      <c r="P11" s="124"/>
      <c r="Q11" s="124"/>
      <c r="R11" s="124"/>
      <c r="S11" s="648"/>
      <c r="T11" s="124"/>
      <c r="U11" s="124"/>
      <c r="V11" s="124"/>
      <c r="W11" s="124"/>
      <c r="X11" s="1338"/>
      <c r="Y11" s="1339"/>
      <c r="Z11" s="1339"/>
      <c r="AA11" s="1339"/>
      <c r="AB11" s="1339"/>
      <c r="AC11" s="1338"/>
      <c r="AD11" s="1334"/>
      <c r="AE11" s="1335"/>
      <c r="AF11" s="1335"/>
      <c r="AG11" s="1335"/>
      <c r="AH11" s="1335"/>
      <c r="AI11" s="1336"/>
      <c r="AJ11" s="1337"/>
      <c r="AK11" s="1337"/>
      <c r="AL11" s="1337"/>
      <c r="AM11" s="1337"/>
      <c r="AN11" s="1336"/>
      <c r="AO11" s="124"/>
      <c r="AP11" s="124"/>
      <c r="AQ11" s="124"/>
      <c r="AR11" s="124"/>
      <c r="AS11" s="1013"/>
      <c r="AT11" s="98"/>
      <c r="AU11" s="1059"/>
    </row>
    <row r="13" spans="1:47" ht="16.2" x14ac:dyDescent="0.35">
      <c r="A13" s="47" t="s">
        <v>360</v>
      </c>
    </row>
  </sheetData>
  <sortState xmlns:xlrd2="http://schemas.microsoft.com/office/spreadsheetml/2017/richdata2" ref="A6:AT11">
    <sortCondition descending="1" ref="AT6:AT11"/>
  </sortState>
  <mergeCells count="8">
    <mergeCell ref="E3:N3"/>
    <mergeCell ref="O1:U1"/>
    <mergeCell ref="AO3:AS3"/>
    <mergeCell ref="AD3:AI3"/>
    <mergeCell ref="T3:X3"/>
    <mergeCell ref="O3:S3"/>
    <mergeCell ref="AJ3:AN3"/>
    <mergeCell ref="Y3:AC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P20"/>
  <sheetViews>
    <sheetView topLeftCell="A4" zoomScale="80" zoomScaleNormal="80" workbookViewId="0">
      <selection activeCell="R17" sqref="R17"/>
    </sheetView>
  </sheetViews>
  <sheetFormatPr defaultColWidth="9.109375" defaultRowHeight="15" x14ac:dyDescent="0.35"/>
  <cols>
    <col min="1" max="1" width="33.33203125" style="50" customWidth="1"/>
    <col min="2" max="2" width="13.44140625" style="50" customWidth="1"/>
    <col min="3" max="3" width="22.88671875" style="50" customWidth="1"/>
    <col min="4" max="4" width="30.88671875" style="50" customWidth="1"/>
    <col min="5" max="16" width="5.6640625" style="50" customWidth="1"/>
    <col min="17" max="17" width="6.33203125" style="50" customWidth="1"/>
    <col min="18" max="16384" width="9.109375" style="50"/>
  </cols>
  <sheetData>
    <row r="1" spans="1:42" ht="26.4" x14ac:dyDescent="0.6">
      <c r="A1" s="355" t="s">
        <v>640</v>
      </c>
      <c r="B1" s="139"/>
      <c r="C1" s="139"/>
      <c r="D1" s="139"/>
      <c r="E1" s="139"/>
      <c r="F1" s="139"/>
      <c r="G1" s="139"/>
      <c r="N1" s="1396"/>
      <c r="O1" s="1396"/>
      <c r="P1" s="1396"/>
      <c r="Q1" s="1396"/>
      <c r="R1" s="1396"/>
      <c r="S1" s="1396"/>
      <c r="T1" s="1396"/>
    </row>
    <row r="2" spans="1:42" x14ac:dyDescent="0.35">
      <c r="A2" s="1393"/>
      <c r="B2" s="1393"/>
      <c r="C2" s="1393"/>
      <c r="D2" s="1393"/>
      <c r="E2" s="49"/>
      <c r="F2" s="49"/>
    </row>
    <row r="3" spans="1:42" ht="20.399999999999999" x14ac:dyDescent="0.35">
      <c r="A3" s="358" t="s">
        <v>56</v>
      </c>
      <c r="B3" s="52"/>
      <c r="C3" s="52"/>
      <c r="D3" s="52"/>
      <c r="E3" s="1619" t="s">
        <v>1</v>
      </c>
      <c r="F3" s="1619"/>
      <c r="G3" s="1434" t="s">
        <v>254</v>
      </c>
      <c r="H3" s="1435"/>
      <c r="I3" s="1620" t="s">
        <v>254</v>
      </c>
      <c r="J3" s="1620"/>
      <c r="K3" s="1616" t="s">
        <v>693</v>
      </c>
      <c r="L3" s="1618"/>
      <c r="M3" s="1480" t="s">
        <v>251</v>
      </c>
      <c r="N3" s="1482"/>
      <c r="O3" s="162" t="s">
        <v>254</v>
      </c>
      <c r="P3" s="133" t="s">
        <v>254</v>
      </c>
    </row>
    <row r="4" spans="1:42" ht="153.75" customHeight="1" x14ac:dyDescent="0.35">
      <c r="A4" s="52" t="s">
        <v>16</v>
      </c>
      <c r="B4" s="52" t="s">
        <v>17</v>
      </c>
      <c r="C4" s="52" t="s">
        <v>65</v>
      </c>
      <c r="D4" s="52" t="s">
        <v>18</v>
      </c>
      <c r="E4" s="400" t="s">
        <v>126</v>
      </c>
      <c r="F4" s="400" t="s">
        <v>79</v>
      </c>
      <c r="G4" s="117" t="s">
        <v>79</v>
      </c>
      <c r="H4" s="117"/>
      <c r="I4" s="117" t="s">
        <v>79</v>
      </c>
      <c r="J4" s="117"/>
      <c r="K4" s="1143" t="s">
        <v>79</v>
      </c>
      <c r="L4" s="1142"/>
      <c r="M4" s="493" t="s">
        <v>188</v>
      </c>
      <c r="N4" s="493" t="s">
        <v>189</v>
      </c>
      <c r="O4" s="117" t="s">
        <v>79</v>
      </c>
      <c r="P4" s="117" t="s">
        <v>79</v>
      </c>
      <c r="Q4" s="89" t="s">
        <v>169</v>
      </c>
      <c r="R4" s="50" t="s">
        <v>499</v>
      </c>
    </row>
    <row r="5" spans="1:42" x14ac:dyDescent="0.35">
      <c r="A5" s="52"/>
      <c r="B5" s="52"/>
      <c r="C5" s="52"/>
      <c r="D5" s="52"/>
      <c r="E5" s="353"/>
      <c r="F5" s="353"/>
      <c r="G5" s="118"/>
      <c r="H5" s="118"/>
      <c r="I5" s="118"/>
      <c r="J5" s="118"/>
      <c r="K5" s="1125"/>
      <c r="L5" s="1125"/>
      <c r="M5" s="354"/>
      <c r="N5" s="354"/>
      <c r="O5" s="118"/>
      <c r="P5" s="118"/>
      <c r="Q5" s="69"/>
      <c r="R5" s="1057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</row>
    <row r="6" spans="1:42" ht="21" customHeight="1" x14ac:dyDescent="0.4">
      <c r="A6" s="78" t="s">
        <v>105</v>
      </c>
      <c r="B6" s="51"/>
      <c r="C6" s="51"/>
      <c r="D6" s="51"/>
      <c r="E6" s="438"/>
      <c r="F6" s="438"/>
      <c r="G6" s="124"/>
      <c r="H6" s="124"/>
      <c r="I6" s="124"/>
      <c r="J6" s="124"/>
      <c r="K6" s="1136"/>
      <c r="L6" s="1136"/>
      <c r="M6" s="279"/>
      <c r="N6" s="279"/>
      <c r="O6" s="124"/>
      <c r="P6" s="124"/>
      <c r="Q6" s="98"/>
      <c r="R6" s="1057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</row>
    <row r="7" spans="1:42" ht="21" customHeight="1" x14ac:dyDescent="0.4">
      <c r="A7" s="51" t="s">
        <v>149</v>
      </c>
      <c r="B7" s="51" t="s">
        <v>162</v>
      </c>
      <c r="C7" s="51" t="s">
        <v>163</v>
      </c>
      <c r="D7" s="51" t="s">
        <v>163</v>
      </c>
      <c r="E7" s="438"/>
      <c r="F7" s="438">
        <v>8</v>
      </c>
      <c r="G7" s="124">
        <v>2</v>
      </c>
      <c r="H7" s="124"/>
      <c r="I7" s="124">
        <v>2</v>
      </c>
      <c r="J7" s="124"/>
      <c r="K7" s="1136">
        <v>2</v>
      </c>
      <c r="L7" s="1136"/>
      <c r="M7" s="279"/>
      <c r="N7" s="279"/>
      <c r="O7" s="124"/>
      <c r="P7" s="124"/>
      <c r="Q7" s="98">
        <f>SUM(E7:P7)</f>
        <v>14</v>
      </c>
      <c r="R7" s="1057">
        <v>1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</row>
    <row r="8" spans="1:42" ht="21" customHeight="1" x14ac:dyDescent="0.4">
      <c r="A8" s="51" t="s">
        <v>679</v>
      </c>
      <c r="B8" s="64" t="s">
        <v>680</v>
      </c>
      <c r="C8" s="51" t="s">
        <v>673</v>
      </c>
      <c r="D8" s="51" t="s">
        <v>673</v>
      </c>
      <c r="E8" s="438"/>
      <c r="F8" s="438">
        <v>7</v>
      </c>
      <c r="G8" s="124">
        <v>1</v>
      </c>
      <c r="H8" s="124"/>
      <c r="I8" s="124">
        <v>1</v>
      </c>
      <c r="J8" s="124"/>
      <c r="K8" s="1136">
        <v>1</v>
      </c>
      <c r="L8" s="1136"/>
      <c r="M8" s="279"/>
      <c r="N8" s="279"/>
      <c r="O8" s="124"/>
      <c r="P8" s="124"/>
      <c r="Q8" s="98">
        <f>SUM(E8:P8)</f>
        <v>10</v>
      </c>
      <c r="R8" s="1057">
        <v>2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</row>
    <row r="9" spans="1:42" ht="21" customHeight="1" x14ac:dyDescent="0.4">
      <c r="A9" s="51"/>
      <c r="B9" s="51"/>
      <c r="C9" s="51"/>
      <c r="D9" s="51"/>
      <c r="E9" s="438"/>
      <c r="F9" s="438"/>
      <c r="G9" s="124"/>
      <c r="H9" s="124"/>
      <c r="I9" s="124"/>
      <c r="J9" s="124"/>
      <c r="K9" s="1136"/>
      <c r="L9" s="1136"/>
      <c r="M9" s="279"/>
      <c r="N9" s="279"/>
      <c r="O9" s="124"/>
      <c r="P9" s="124"/>
      <c r="Q9" s="98">
        <f>SUM(E9:P9)</f>
        <v>0</v>
      </c>
      <c r="R9" s="1057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</row>
    <row r="10" spans="1:42" ht="21" customHeight="1" x14ac:dyDescent="0.4">
      <c r="A10" s="51"/>
      <c r="B10" s="51"/>
      <c r="C10" s="51"/>
      <c r="D10" s="51"/>
      <c r="E10" s="438"/>
      <c r="F10" s="438"/>
      <c r="G10" s="124"/>
      <c r="H10" s="124"/>
      <c r="I10" s="124"/>
      <c r="J10" s="124"/>
      <c r="K10" s="1136"/>
      <c r="L10" s="1136"/>
      <c r="M10" s="279"/>
      <c r="N10" s="279"/>
      <c r="O10" s="124"/>
      <c r="P10" s="124"/>
      <c r="Q10" s="98"/>
      <c r="R10" s="1057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</row>
    <row r="11" spans="1:42" ht="21" customHeight="1" x14ac:dyDescent="0.4">
      <c r="A11" s="78" t="s">
        <v>104</v>
      </c>
      <c r="B11" s="51"/>
      <c r="C11" s="51"/>
      <c r="D11" s="51"/>
      <c r="E11" s="438"/>
      <c r="F11" s="438"/>
      <c r="G11" s="124"/>
      <c r="H11" s="124"/>
      <c r="I11" s="124"/>
      <c r="J11" s="124"/>
      <c r="K11" s="1136"/>
      <c r="L11" s="1136"/>
      <c r="M11" s="279"/>
      <c r="N11" s="279"/>
      <c r="O11" s="124"/>
      <c r="P11" s="124"/>
      <c r="Q11" s="98"/>
      <c r="R11" s="1057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ht="21" customHeight="1" x14ac:dyDescent="0.4">
      <c r="A12" s="51" t="s">
        <v>369</v>
      </c>
      <c r="B12" s="102">
        <v>3042</v>
      </c>
      <c r="C12" s="51" t="s">
        <v>163</v>
      </c>
      <c r="D12" s="51" t="s">
        <v>163</v>
      </c>
      <c r="E12" s="438"/>
      <c r="F12" s="438">
        <v>4</v>
      </c>
      <c r="G12" s="124">
        <v>2</v>
      </c>
      <c r="H12" s="124"/>
      <c r="I12" s="124">
        <v>2</v>
      </c>
      <c r="J12" s="124"/>
      <c r="K12" s="1136">
        <v>3</v>
      </c>
      <c r="L12" s="1136"/>
      <c r="M12" s="279"/>
      <c r="N12" s="279"/>
      <c r="O12" s="124"/>
      <c r="P12" s="124"/>
      <c r="Q12" s="98">
        <f t="shared" ref="Q12:Q18" si="0">SUM(E12:P12)</f>
        <v>11</v>
      </c>
      <c r="R12" s="1057">
        <v>1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ht="21" customHeight="1" x14ac:dyDescent="0.4">
      <c r="A13" s="51" t="s">
        <v>164</v>
      </c>
      <c r="B13" s="51">
        <v>2998</v>
      </c>
      <c r="C13" s="51" t="s">
        <v>163</v>
      </c>
      <c r="D13" s="51" t="s">
        <v>163</v>
      </c>
      <c r="E13" s="438"/>
      <c r="F13" s="438"/>
      <c r="G13" s="124"/>
      <c r="H13" s="124"/>
      <c r="I13" s="124"/>
      <c r="J13" s="124"/>
      <c r="K13" s="1136"/>
      <c r="L13" s="1136"/>
      <c r="M13" s="279"/>
      <c r="N13" s="279"/>
      <c r="O13" s="124"/>
      <c r="P13" s="124"/>
      <c r="Q13" s="98">
        <f t="shared" si="0"/>
        <v>0</v>
      </c>
      <c r="R13" s="1058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</row>
    <row r="14" spans="1:42" ht="21" customHeight="1" x14ac:dyDescent="0.4">
      <c r="A14" s="51" t="s">
        <v>194</v>
      </c>
      <c r="B14" s="51">
        <v>3016</v>
      </c>
      <c r="C14" s="51" t="s">
        <v>423</v>
      </c>
      <c r="D14" s="51" t="s">
        <v>195</v>
      </c>
      <c r="E14" s="438"/>
      <c r="F14" s="438"/>
      <c r="G14" s="124"/>
      <c r="H14" s="124"/>
      <c r="I14" s="124"/>
      <c r="J14" s="124"/>
      <c r="K14" s="1136"/>
      <c r="L14" s="1136"/>
      <c r="M14" s="279"/>
      <c r="N14" s="279"/>
      <c r="O14" s="124"/>
      <c r="P14" s="124"/>
      <c r="Q14" s="98">
        <f t="shared" si="0"/>
        <v>0</v>
      </c>
      <c r="R14" s="1057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</row>
    <row r="15" spans="1:42" ht="21" customHeight="1" x14ac:dyDescent="0.4">
      <c r="A15" s="51" t="s">
        <v>573</v>
      </c>
      <c r="B15" s="103">
        <v>2084</v>
      </c>
      <c r="C15" s="91" t="s">
        <v>163</v>
      </c>
      <c r="D15" s="91" t="s">
        <v>163</v>
      </c>
      <c r="E15" s="438"/>
      <c r="F15" s="438"/>
      <c r="G15" s="124"/>
      <c r="H15" s="124"/>
      <c r="I15" s="124"/>
      <c r="J15" s="124"/>
      <c r="K15" s="1136"/>
      <c r="L15" s="1136"/>
      <c r="M15" s="279"/>
      <c r="N15" s="279"/>
      <c r="O15" s="124"/>
      <c r="P15" s="124"/>
      <c r="Q15" s="98">
        <f t="shared" si="0"/>
        <v>0</v>
      </c>
      <c r="R15" s="1057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</row>
    <row r="16" spans="1:42" ht="21" customHeight="1" x14ac:dyDescent="0.4">
      <c r="A16" s="51" t="s">
        <v>285</v>
      </c>
      <c r="B16" s="211">
        <v>2756</v>
      </c>
      <c r="C16" s="91" t="s">
        <v>283</v>
      </c>
      <c r="D16" s="91" t="s">
        <v>286</v>
      </c>
      <c r="E16" s="438"/>
      <c r="F16" s="438"/>
      <c r="G16" s="124">
        <v>1</v>
      </c>
      <c r="H16" s="124"/>
      <c r="I16" s="124">
        <v>1</v>
      </c>
      <c r="J16" s="124"/>
      <c r="K16" s="1136">
        <v>2</v>
      </c>
      <c r="L16" s="1136"/>
      <c r="M16" s="279"/>
      <c r="N16" s="279"/>
      <c r="O16" s="124"/>
      <c r="P16" s="124"/>
      <c r="Q16" s="98">
        <f t="shared" si="0"/>
        <v>4</v>
      </c>
      <c r="R16" s="1057">
        <v>2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</row>
    <row r="17" spans="1:42" ht="21" customHeight="1" x14ac:dyDescent="0.4">
      <c r="A17" s="51" t="s">
        <v>722</v>
      </c>
      <c r="B17" s="51">
        <v>3156</v>
      </c>
      <c r="C17" s="51" t="s">
        <v>163</v>
      </c>
      <c r="D17" s="51" t="s">
        <v>163</v>
      </c>
      <c r="E17" s="438"/>
      <c r="F17" s="438">
        <v>7</v>
      </c>
      <c r="G17" s="124"/>
      <c r="H17" s="124"/>
      <c r="I17" s="124"/>
      <c r="J17" s="124"/>
      <c r="K17" s="1136"/>
      <c r="L17" s="1136"/>
      <c r="M17" s="279"/>
      <c r="N17" s="279"/>
      <c r="O17" s="124"/>
      <c r="P17" s="124"/>
      <c r="Q17" s="98">
        <f t="shared" si="0"/>
        <v>7</v>
      </c>
      <c r="R17" s="1057" t="s">
        <v>624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ht="21" customHeight="1" x14ac:dyDescent="0.4">
      <c r="A18" s="51" t="s">
        <v>720</v>
      </c>
      <c r="B18" s="51"/>
      <c r="C18" s="51" t="s">
        <v>721</v>
      </c>
      <c r="D18" s="51" t="s">
        <v>723</v>
      </c>
      <c r="E18" s="438"/>
      <c r="F18" s="438">
        <v>3</v>
      </c>
      <c r="G18" s="124"/>
      <c r="H18" s="124"/>
      <c r="I18" s="124"/>
      <c r="J18" s="124"/>
      <c r="K18" s="1136"/>
      <c r="L18" s="1136"/>
      <c r="M18" s="279"/>
      <c r="N18" s="279"/>
      <c r="O18" s="124"/>
      <c r="P18" s="124"/>
      <c r="Q18" s="98">
        <f t="shared" si="0"/>
        <v>3</v>
      </c>
      <c r="R18" s="1057" t="s">
        <v>624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ht="21" customHeight="1" x14ac:dyDescent="0.35"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ht="21" customHeight="1" x14ac:dyDescent="0.35">
      <c r="A20" s="47" t="s">
        <v>360</v>
      </c>
      <c r="E20" s="49"/>
      <c r="F20" s="49"/>
    </row>
  </sheetData>
  <sortState xmlns:xlrd2="http://schemas.microsoft.com/office/spreadsheetml/2017/richdata2" ref="A12:Q18">
    <sortCondition descending="1" ref="Q12:Q18"/>
  </sortState>
  <mergeCells count="7">
    <mergeCell ref="N1:T1"/>
    <mergeCell ref="A2:D2"/>
    <mergeCell ref="G3:H3"/>
    <mergeCell ref="E3:F3"/>
    <mergeCell ref="M3:N3"/>
    <mergeCell ref="I3:J3"/>
    <mergeCell ref="K3:L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23"/>
  <sheetViews>
    <sheetView zoomScale="80" zoomScaleNormal="80" workbookViewId="0">
      <selection activeCell="BS17" sqref="BS17"/>
    </sheetView>
  </sheetViews>
  <sheetFormatPr defaultColWidth="9.109375" defaultRowHeight="15" x14ac:dyDescent="0.35"/>
  <cols>
    <col min="1" max="1" width="35.6640625" style="50" customWidth="1"/>
    <col min="2" max="2" width="11.33203125" style="50" customWidth="1"/>
    <col min="3" max="3" width="24.44140625" style="50" customWidth="1"/>
    <col min="4" max="4" width="23.6640625" style="50" customWidth="1"/>
    <col min="5" max="5" width="6.88671875" style="50" bestFit="1" customWidth="1"/>
    <col min="6" max="10" width="5.6640625" style="50" customWidth="1"/>
    <col min="11" max="11" width="8.6640625" style="50" customWidth="1"/>
    <col min="12" max="16384" width="9.109375" style="50"/>
  </cols>
  <sheetData>
    <row r="1" spans="1:15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139"/>
      <c r="K1" s="1396"/>
      <c r="L1" s="1396"/>
      <c r="M1" s="1396"/>
      <c r="N1" s="1396"/>
      <c r="O1" s="1396"/>
    </row>
    <row r="2" spans="1:15" ht="21" x14ac:dyDescent="0.4">
      <c r="A2" s="358" t="s">
        <v>448</v>
      </c>
      <c r="B2" s="140"/>
      <c r="C2" s="140"/>
      <c r="D2" s="140"/>
      <c r="E2" s="140"/>
      <c r="I2" s="49"/>
    </row>
    <row r="3" spans="1:15" ht="17.399999999999999" x14ac:dyDescent="0.4">
      <c r="A3" s="145"/>
      <c r="B3" s="52"/>
      <c r="C3" s="52"/>
      <c r="D3" s="52"/>
      <c r="E3" s="113" t="s">
        <v>254</v>
      </c>
      <c r="F3" s="1423" t="s">
        <v>1</v>
      </c>
      <c r="G3" s="1424"/>
      <c r="H3" s="1424"/>
      <c r="I3" s="1424"/>
      <c r="J3" s="133" t="s">
        <v>254</v>
      </c>
    </row>
    <row r="4" spans="1:15" ht="171" customHeight="1" x14ac:dyDescent="0.35">
      <c r="A4" s="52" t="s">
        <v>16</v>
      </c>
      <c r="B4" s="52" t="s">
        <v>17</v>
      </c>
      <c r="C4" s="52" t="s">
        <v>65</v>
      </c>
      <c r="D4" s="52" t="s">
        <v>18</v>
      </c>
      <c r="E4" s="376" t="s">
        <v>82</v>
      </c>
      <c r="F4" s="400" t="s">
        <v>275</v>
      </c>
      <c r="G4" s="400" t="s">
        <v>90</v>
      </c>
      <c r="H4" s="400" t="s">
        <v>82</v>
      </c>
      <c r="I4" s="400" t="s">
        <v>373</v>
      </c>
      <c r="J4" s="374" t="s">
        <v>82</v>
      </c>
      <c r="K4" s="53" t="s">
        <v>20</v>
      </c>
    </row>
    <row r="5" spans="1:15" x14ac:dyDescent="0.35">
      <c r="A5" s="52"/>
      <c r="B5" s="52"/>
      <c r="C5" s="52"/>
      <c r="D5" s="52"/>
      <c r="E5" s="169"/>
      <c r="F5" s="353"/>
      <c r="G5" s="353"/>
      <c r="H5" s="353"/>
      <c r="I5" s="353"/>
      <c r="J5" s="118"/>
      <c r="K5" s="69"/>
    </row>
    <row r="6" spans="1:15" ht="21" customHeight="1" x14ac:dyDescent="0.35">
      <c r="A6" s="63" t="s">
        <v>161</v>
      </c>
      <c r="B6" s="51" t="s">
        <v>162</v>
      </c>
      <c r="C6" s="51" t="s">
        <v>163</v>
      </c>
      <c r="D6" s="51" t="s">
        <v>163</v>
      </c>
      <c r="E6" s="170"/>
      <c r="F6" s="503"/>
      <c r="G6" s="503"/>
      <c r="H6" s="503"/>
      <c r="I6" s="503"/>
      <c r="J6" s="133"/>
      <c r="K6" s="69">
        <f>SUM(E6:J6)</f>
        <v>0</v>
      </c>
      <c r="L6" s="39"/>
    </row>
    <row r="7" spans="1:15" ht="21" customHeight="1" x14ac:dyDescent="0.35">
      <c r="A7" s="63"/>
      <c r="B7" s="51"/>
      <c r="C7" s="51"/>
      <c r="D7" s="51"/>
      <c r="E7" s="170"/>
      <c r="F7" s="503"/>
      <c r="G7" s="503"/>
      <c r="H7" s="503"/>
      <c r="I7" s="503"/>
      <c r="J7" s="115"/>
      <c r="K7" s="69">
        <f>SUM(F7:J7)</f>
        <v>0</v>
      </c>
    </row>
    <row r="8" spans="1:15" ht="21" customHeight="1" x14ac:dyDescent="0.35">
      <c r="A8" s="63"/>
      <c r="B8" s="51"/>
      <c r="C8" s="51"/>
      <c r="D8" s="51"/>
      <c r="E8" s="182"/>
      <c r="F8" s="503"/>
      <c r="G8" s="503"/>
      <c r="H8" s="503"/>
      <c r="I8" s="503"/>
      <c r="J8" s="115"/>
      <c r="K8" s="69">
        <f>SUM(F8:J8)</f>
        <v>0</v>
      </c>
    </row>
    <row r="9" spans="1:15" ht="21" customHeight="1" x14ac:dyDescent="0.35">
      <c r="A9" s="63"/>
      <c r="B9" s="51"/>
      <c r="C9" s="51"/>
      <c r="D9" s="51"/>
      <c r="E9" s="170"/>
      <c r="F9" s="503"/>
      <c r="G9" s="503"/>
      <c r="H9" s="503"/>
      <c r="I9" s="503"/>
      <c r="J9" s="133"/>
      <c r="K9" s="69">
        <f>SUM(F9:J9)</f>
        <v>0</v>
      </c>
    </row>
    <row r="10" spans="1:15" ht="21" customHeight="1" x14ac:dyDescent="0.35">
      <c r="A10" s="63"/>
      <c r="B10" s="51"/>
      <c r="C10" s="51"/>
      <c r="D10" s="51"/>
      <c r="E10" s="170"/>
      <c r="F10" s="503"/>
      <c r="G10" s="503"/>
      <c r="H10" s="503"/>
      <c r="I10" s="503"/>
      <c r="J10" s="133"/>
      <c r="K10" s="69">
        <f>SUM(F10:J10)</f>
        <v>0</v>
      </c>
    </row>
    <row r="11" spans="1:15" ht="21" customHeight="1" x14ac:dyDescent="0.35">
      <c r="A11" s="51"/>
      <c r="B11" s="51"/>
      <c r="C11" s="51"/>
      <c r="D11" s="51"/>
      <c r="E11" s="170"/>
      <c r="F11" s="165"/>
      <c r="G11" s="165"/>
      <c r="H11" s="165"/>
      <c r="I11" s="165"/>
      <c r="J11" s="133"/>
      <c r="K11" s="69">
        <f>SUM(F11:J11)</f>
        <v>0</v>
      </c>
    </row>
    <row r="12" spans="1:15" ht="21" customHeight="1" x14ac:dyDescent="0.35">
      <c r="F12" s="49"/>
      <c r="G12" s="49"/>
      <c r="H12" s="49"/>
      <c r="I12" s="49"/>
      <c r="K12" s="52"/>
    </row>
    <row r="13" spans="1:15" ht="21" customHeight="1" x14ac:dyDescent="0.35">
      <c r="A13" s="47" t="s">
        <v>301</v>
      </c>
      <c r="C13" s="47" t="s">
        <v>360</v>
      </c>
      <c r="F13" s="49"/>
      <c r="G13" s="49"/>
      <c r="H13" s="49"/>
      <c r="I13" s="49"/>
      <c r="K13" s="52"/>
    </row>
    <row r="14" spans="1:15" ht="21" customHeight="1" x14ac:dyDescent="0.35">
      <c r="F14" s="49"/>
      <c r="G14" s="49"/>
      <c r="H14" s="49"/>
      <c r="I14" s="49"/>
      <c r="K14" s="52"/>
    </row>
    <row r="15" spans="1:15" ht="21" customHeight="1" x14ac:dyDescent="0.35">
      <c r="F15" s="49"/>
      <c r="G15" s="49"/>
      <c r="H15" s="49"/>
      <c r="I15" s="49"/>
      <c r="K15" s="52"/>
    </row>
    <row r="16" spans="1:15" ht="21" customHeight="1" x14ac:dyDescent="0.35">
      <c r="F16" s="49"/>
      <c r="G16" s="49"/>
      <c r="H16" s="49"/>
      <c r="I16" s="49"/>
      <c r="K16" s="52"/>
    </row>
    <row r="17" spans="6:11" ht="21" customHeight="1" x14ac:dyDescent="0.35">
      <c r="F17" s="49"/>
      <c r="G17" s="49"/>
      <c r="H17" s="49"/>
      <c r="I17" s="49"/>
      <c r="K17" s="52"/>
    </row>
    <row r="18" spans="6:11" ht="21" customHeight="1" x14ac:dyDescent="0.35">
      <c r="F18" s="49"/>
      <c r="G18" s="49"/>
      <c r="H18" s="49"/>
      <c r="I18" s="49"/>
      <c r="K18" s="52"/>
    </row>
    <row r="19" spans="6:11" ht="21" customHeight="1" x14ac:dyDescent="0.35">
      <c r="F19" s="49"/>
      <c r="G19" s="49"/>
      <c r="H19" s="49"/>
      <c r="I19" s="49"/>
      <c r="K19" s="52"/>
    </row>
    <row r="20" spans="6:11" ht="21" customHeight="1" x14ac:dyDescent="0.35">
      <c r="F20" s="49"/>
      <c r="G20" s="49"/>
      <c r="H20" s="49"/>
      <c r="I20" s="49"/>
      <c r="K20" s="52"/>
    </row>
    <row r="21" spans="6:11" ht="21" customHeight="1" x14ac:dyDescent="0.35">
      <c r="F21" s="49"/>
      <c r="G21" s="49"/>
      <c r="H21" s="49"/>
      <c r="I21" s="49"/>
      <c r="K21" s="52"/>
    </row>
    <row r="22" spans="6:11" ht="21" customHeight="1" x14ac:dyDescent="0.35">
      <c r="F22" s="49"/>
      <c r="G22" s="49"/>
      <c r="H22" s="49"/>
      <c r="I22" s="49"/>
      <c r="K22" s="52"/>
    </row>
    <row r="23" spans="6:11" ht="21" customHeight="1" x14ac:dyDescent="0.35">
      <c r="F23" s="49"/>
      <c r="G23" s="49"/>
      <c r="H23" s="49"/>
      <c r="I23" s="49"/>
      <c r="K23" s="52"/>
    </row>
  </sheetData>
  <sortState xmlns:xlrd2="http://schemas.microsoft.com/office/spreadsheetml/2017/richdata2" ref="A6:L11">
    <sortCondition descending="1" ref="K6:K11"/>
  </sortState>
  <mergeCells count="2">
    <mergeCell ref="F3:I3"/>
    <mergeCell ref="K1:O1"/>
  </mergeCells>
  <phoneticPr fontId="5" type="noConversion"/>
  <pageMargins left="0.75" right="0.75" top="1" bottom="1" header="0.5" footer="0.5"/>
  <pageSetup scale="95" orientation="landscape" r:id="rId1"/>
  <headerFooter alignWithMargins="0"/>
  <ignoredErrors>
    <ignoredError sqref="K6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H31"/>
  <sheetViews>
    <sheetView topLeftCell="A9" zoomScale="90" zoomScaleNormal="90" workbookViewId="0">
      <pane xSplit="1" topLeftCell="AE1" activePane="topRight" state="frozen"/>
      <selection activeCell="BS17" sqref="BS17"/>
      <selection pane="topRight" activeCell="A11" sqref="A11:XFD11"/>
    </sheetView>
  </sheetViews>
  <sheetFormatPr defaultColWidth="9.109375" defaultRowHeight="15" x14ac:dyDescent="0.35"/>
  <cols>
    <col min="1" max="1" width="34.88671875" style="50" bestFit="1" customWidth="1"/>
    <col min="2" max="2" width="14" style="50" customWidth="1"/>
    <col min="3" max="3" width="35.33203125" style="50" customWidth="1"/>
    <col min="4" max="7" width="5.6640625" style="50" customWidth="1"/>
    <col min="8" max="8" width="5.6640625" style="537" customWidth="1"/>
    <col min="9" max="13" width="5.6640625" style="50" customWidth="1"/>
    <col min="14" max="14" width="5.6640625" style="537" customWidth="1"/>
    <col min="15" max="20" width="5.6640625" style="50" customWidth="1"/>
    <col min="21" max="21" width="5.6640625" style="537" customWidth="1"/>
    <col min="22" max="31" width="5.6640625" style="50" customWidth="1"/>
    <col min="32" max="32" width="7.109375" style="50" bestFit="1" customWidth="1"/>
    <col min="33" max="16384" width="9.109375" style="50"/>
  </cols>
  <sheetData>
    <row r="1" spans="1:34" ht="26.4" x14ac:dyDescent="0.6">
      <c r="A1" s="355" t="s">
        <v>640</v>
      </c>
      <c r="B1" s="139"/>
      <c r="C1" s="139"/>
      <c r="D1" s="139"/>
      <c r="E1" s="139"/>
      <c r="F1" s="139"/>
      <c r="G1" s="139"/>
      <c r="H1" s="543"/>
      <c r="O1" s="1396"/>
      <c r="P1" s="1396"/>
      <c r="Q1" s="1396"/>
    </row>
    <row r="2" spans="1:34" ht="21" x14ac:dyDescent="0.4">
      <c r="A2" s="358" t="s">
        <v>396</v>
      </c>
      <c r="B2" s="140"/>
      <c r="C2" s="140"/>
      <c r="D2" s="49"/>
      <c r="I2" s="49"/>
      <c r="J2" s="49"/>
    </row>
    <row r="3" spans="1:34" x14ac:dyDescent="0.35">
      <c r="A3" s="52"/>
      <c r="B3" s="52"/>
      <c r="C3" s="52"/>
      <c r="D3" s="1434" t="s">
        <v>254</v>
      </c>
      <c r="E3" s="1435"/>
      <c r="F3" s="1435"/>
      <c r="G3" s="1435"/>
      <c r="H3" s="1435"/>
      <c r="I3" s="1434" t="s">
        <v>254</v>
      </c>
      <c r="J3" s="1435"/>
      <c r="K3" s="1435"/>
      <c r="L3" s="1435"/>
      <c r="M3" s="1435"/>
      <c r="N3" s="1436"/>
      <c r="O3" s="1480" t="s">
        <v>1</v>
      </c>
      <c r="P3" s="1481"/>
      <c r="Q3" s="1481"/>
      <c r="R3" s="1481"/>
      <c r="S3" s="1481"/>
      <c r="T3" s="1481"/>
      <c r="U3" s="1482"/>
      <c r="V3" s="1434" t="s">
        <v>253</v>
      </c>
      <c r="W3" s="1435"/>
      <c r="X3" s="1435"/>
      <c r="Y3" s="1435"/>
      <c r="Z3" s="1436"/>
      <c r="AA3" s="1434" t="s">
        <v>253</v>
      </c>
      <c r="AB3" s="1435"/>
      <c r="AC3" s="1435"/>
      <c r="AD3" s="1435"/>
      <c r="AE3" s="1436"/>
      <c r="AF3" s="51"/>
    </row>
    <row r="4" spans="1:34" ht="165.75" customHeight="1" x14ac:dyDescent="0.35">
      <c r="A4" s="52" t="s">
        <v>16</v>
      </c>
      <c r="B4" s="52" t="s">
        <v>17</v>
      </c>
      <c r="C4" s="52" t="s">
        <v>18</v>
      </c>
      <c r="D4" s="117" t="s">
        <v>35</v>
      </c>
      <c r="E4" s="117" t="s">
        <v>36</v>
      </c>
      <c r="F4" s="117" t="s">
        <v>69</v>
      </c>
      <c r="G4" s="117" t="s">
        <v>478</v>
      </c>
      <c r="H4" s="753" t="s">
        <v>349</v>
      </c>
      <c r="I4" s="686"/>
      <c r="J4" s="117" t="s">
        <v>101</v>
      </c>
      <c r="K4" s="117" t="s">
        <v>36</v>
      </c>
      <c r="L4" s="117" t="s">
        <v>69</v>
      </c>
      <c r="M4" s="117" t="s">
        <v>478</v>
      </c>
      <c r="N4" s="753" t="s">
        <v>349</v>
      </c>
      <c r="O4" s="493" t="s">
        <v>36</v>
      </c>
      <c r="P4" s="493" t="s">
        <v>101</v>
      </c>
      <c r="Q4" s="493" t="s">
        <v>69</v>
      </c>
      <c r="R4" s="493" t="s">
        <v>176</v>
      </c>
      <c r="S4" s="493" t="s">
        <v>36</v>
      </c>
      <c r="T4" s="493" t="s">
        <v>35</v>
      </c>
      <c r="U4" s="1153" t="s">
        <v>349</v>
      </c>
      <c r="V4" s="117" t="s">
        <v>69</v>
      </c>
      <c r="W4" s="117" t="s">
        <v>35</v>
      </c>
      <c r="X4" s="117" t="s">
        <v>36</v>
      </c>
      <c r="Y4" s="117" t="s">
        <v>478</v>
      </c>
      <c r="Z4" s="803" t="s">
        <v>349</v>
      </c>
      <c r="AA4" s="373" t="s">
        <v>69</v>
      </c>
      <c r="AB4" s="375" t="s">
        <v>35</v>
      </c>
      <c r="AC4" s="373" t="s">
        <v>36</v>
      </c>
      <c r="AD4" s="375" t="s">
        <v>478</v>
      </c>
      <c r="AE4" s="803" t="s">
        <v>349</v>
      </c>
      <c r="AF4" s="89" t="s">
        <v>20</v>
      </c>
      <c r="AG4" s="50" t="s">
        <v>499</v>
      </c>
    </row>
    <row r="5" spans="1:34" ht="21" customHeight="1" x14ac:dyDescent="0.35">
      <c r="A5" s="52"/>
      <c r="B5" s="52"/>
      <c r="C5" s="52"/>
      <c r="D5" s="120"/>
      <c r="E5" s="120"/>
      <c r="F5" s="120"/>
      <c r="G5" s="120"/>
      <c r="H5" s="752"/>
      <c r="I5" s="687"/>
      <c r="J5" s="120"/>
      <c r="K5" s="120"/>
      <c r="L5" s="120"/>
      <c r="M5" s="120"/>
      <c r="N5" s="752"/>
      <c r="O5" s="277"/>
      <c r="P5" s="277"/>
      <c r="Q5" s="277"/>
      <c r="R5" s="277"/>
      <c r="S5" s="277"/>
      <c r="T5" s="277"/>
      <c r="U5" s="1154"/>
      <c r="V5" s="120"/>
      <c r="W5" s="120"/>
      <c r="X5" s="120"/>
      <c r="Y5" s="120"/>
      <c r="Z5" s="802"/>
      <c r="AA5" s="120"/>
      <c r="AB5" s="120"/>
      <c r="AC5" s="120"/>
      <c r="AD5" s="120"/>
      <c r="AE5" s="802"/>
      <c r="AF5" s="90"/>
      <c r="AG5" s="854"/>
    </row>
    <row r="6" spans="1:34" ht="21" customHeight="1" x14ac:dyDescent="0.4">
      <c r="A6" s="51"/>
      <c r="B6" s="58"/>
      <c r="C6" s="51"/>
      <c r="D6" s="124"/>
      <c r="E6" s="124"/>
      <c r="F6" s="124"/>
      <c r="G6" s="124"/>
      <c r="H6" s="647"/>
      <c r="I6" s="1340"/>
      <c r="J6" s="124"/>
      <c r="K6" s="124"/>
      <c r="L6" s="124"/>
      <c r="M6" s="124"/>
      <c r="N6" s="647"/>
      <c r="O6" s="279"/>
      <c r="P6" s="279"/>
      <c r="Q6" s="279"/>
      <c r="R6" s="279"/>
      <c r="S6" s="279"/>
      <c r="T6" s="279"/>
      <c r="U6" s="1152"/>
      <c r="V6" s="124"/>
      <c r="W6" s="124"/>
      <c r="X6" s="124"/>
      <c r="Y6" s="124"/>
      <c r="Z6" s="810"/>
      <c r="AA6" s="124"/>
      <c r="AB6" s="124"/>
      <c r="AC6" s="124"/>
      <c r="AD6" s="124"/>
      <c r="AE6" s="810"/>
      <c r="AF6" s="100"/>
      <c r="AG6" s="854"/>
    </row>
    <row r="7" spans="1:34" ht="21" customHeight="1" x14ac:dyDescent="0.4">
      <c r="A7" s="51"/>
      <c r="B7" s="58"/>
      <c r="C7" s="51"/>
      <c r="D7" s="124"/>
      <c r="E7" s="124"/>
      <c r="F7" s="124"/>
      <c r="G7" s="124"/>
      <c r="H7" s="647"/>
      <c r="I7" s="1340"/>
      <c r="J7" s="124"/>
      <c r="K7" s="124"/>
      <c r="L7" s="124"/>
      <c r="M7" s="124"/>
      <c r="N7" s="647"/>
      <c r="O7" s="279"/>
      <c r="P7" s="279"/>
      <c r="Q7" s="279"/>
      <c r="R7" s="279"/>
      <c r="S7" s="279"/>
      <c r="T7" s="279"/>
      <c r="U7" s="1152"/>
      <c r="V7" s="124"/>
      <c r="W7" s="124"/>
      <c r="X7" s="124"/>
      <c r="Y7" s="124"/>
      <c r="Z7" s="810"/>
      <c r="AA7" s="124"/>
      <c r="AB7" s="124"/>
      <c r="AC7" s="124"/>
      <c r="AD7" s="124"/>
      <c r="AE7" s="810"/>
      <c r="AF7" s="100">
        <f t="shared" ref="AF7:AF15" si="0">SUM(H7,N7,Z7,AE7,U7)</f>
        <v>0</v>
      </c>
      <c r="AG7" s="854"/>
    </row>
    <row r="8" spans="1:34" ht="21" customHeight="1" x14ac:dyDescent="0.4">
      <c r="A8" s="51" t="s">
        <v>30</v>
      </c>
      <c r="B8" s="58">
        <v>2614</v>
      </c>
      <c r="C8" s="51" t="s">
        <v>34</v>
      </c>
      <c r="D8" s="124"/>
      <c r="E8" s="124"/>
      <c r="F8" s="124"/>
      <c r="G8" s="124"/>
      <c r="H8" s="647"/>
      <c r="I8" s="1340"/>
      <c r="J8" s="124"/>
      <c r="K8" s="124"/>
      <c r="L8" s="124"/>
      <c r="M8" s="124"/>
      <c r="N8" s="647"/>
      <c r="O8" s="279"/>
      <c r="P8" s="279"/>
      <c r="Q8" s="279"/>
      <c r="R8" s="279"/>
      <c r="S8" s="279"/>
      <c r="T8" s="279"/>
      <c r="U8" s="1152">
        <f t="shared" ref="U8" si="1">SUM(O8:T8)</f>
        <v>0</v>
      </c>
      <c r="V8" s="124"/>
      <c r="W8" s="124"/>
      <c r="X8" s="124"/>
      <c r="Y8" s="124"/>
      <c r="Z8" s="810">
        <f t="shared" ref="Z8:Z13" si="2">SUM(V8:Y8)</f>
        <v>0</v>
      </c>
      <c r="AA8" s="1155"/>
      <c r="AB8" s="124"/>
      <c r="AC8" s="124"/>
      <c r="AD8" s="1155"/>
      <c r="AE8" s="810">
        <f t="shared" ref="AE8:AE13" si="3">SUM(AA8:AD8)</f>
        <v>0</v>
      </c>
      <c r="AF8" s="100">
        <f t="shared" si="0"/>
        <v>0</v>
      </c>
      <c r="AG8" s="1055"/>
    </row>
    <row r="9" spans="1:34" ht="21" customHeight="1" x14ac:dyDescent="0.4">
      <c r="A9" s="44" t="s">
        <v>401</v>
      </c>
      <c r="B9" s="154">
        <v>2872</v>
      </c>
      <c r="C9" s="44" t="s">
        <v>34</v>
      </c>
      <c r="D9" s="122"/>
      <c r="E9" s="124"/>
      <c r="F9" s="124"/>
      <c r="G9" s="124"/>
      <c r="H9" s="647">
        <f>SUM(D9:E9)</f>
        <v>0</v>
      </c>
      <c r="I9" s="1340"/>
      <c r="J9" s="124"/>
      <c r="K9" s="1155"/>
      <c r="L9" s="1155"/>
      <c r="M9" s="1155"/>
      <c r="N9" s="647">
        <f>SUM(J9:K9)</f>
        <v>0</v>
      </c>
      <c r="O9" s="279">
        <v>9</v>
      </c>
      <c r="P9" s="439"/>
      <c r="Q9" s="279"/>
      <c r="R9" s="439"/>
      <c r="S9" s="439"/>
      <c r="T9" s="279"/>
      <c r="U9" s="1152">
        <f>SUM(O9:T9)</f>
        <v>9</v>
      </c>
      <c r="V9" s="124"/>
      <c r="W9" s="124"/>
      <c r="X9" s="124"/>
      <c r="Y9" s="124"/>
      <c r="Z9" s="810">
        <f t="shared" si="2"/>
        <v>0</v>
      </c>
      <c r="AA9" s="1267"/>
      <c r="AB9" s="124"/>
      <c r="AC9" s="124"/>
      <c r="AD9" s="1267"/>
      <c r="AE9" s="810">
        <f t="shared" si="3"/>
        <v>0</v>
      </c>
      <c r="AF9" s="100">
        <f t="shared" si="0"/>
        <v>9</v>
      </c>
      <c r="AG9" s="1055"/>
      <c r="AH9" s="50" t="s">
        <v>624</v>
      </c>
    </row>
    <row r="10" spans="1:34" ht="21" customHeight="1" x14ac:dyDescent="0.4">
      <c r="A10" s="51" t="s">
        <v>268</v>
      </c>
      <c r="B10" s="58">
        <v>4004</v>
      </c>
      <c r="C10" s="51" t="s">
        <v>269</v>
      </c>
      <c r="D10" s="124"/>
      <c r="E10" s="124"/>
      <c r="F10" s="124"/>
      <c r="G10" s="124"/>
      <c r="H10" s="647">
        <f>SUM(D10:F10)</f>
        <v>0</v>
      </c>
      <c r="I10" s="1340"/>
      <c r="J10" s="124"/>
      <c r="K10" s="1267"/>
      <c r="L10" s="1267"/>
      <c r="M10" s="1267"/>
      <c r="N10" s="647">
        <f>SUM(J10:L10)</f>
        <v>0</v>
      </c>
      <c r="O10" s="279"/>
      <c r="P10" s="279"/>
      <c r="Q10" s="439"/>
      <c r="R10" s="279"/>
      <c r="S10" s="279"/>
      <c r="T10" s="279"/>
      <c r="U10" s="1152">
        <f t="shared" ref="U10:U25" si="4">SUM(O10:T10)</f>
        <v>0</v>
      </c>
      <c r="V10" s="124"/>
      <c r="W10" s="124"/>
      <c r="X10" s="124"/>
      <c r="Y10" s="124"/>
      <c r="Z10" s="810">
        <f t="shared" si="2"/>
        <v>0</v>
      </c>
      <c r="AA10" s="1267"/>
      <c r="AB10" s="124"/>
      <c r="AC10" s="124"/>
      <c r="AD10" s="1267"/>
      <c r="AE10" s="810">
        <f t="shared" si="3"/>
        <v>0</v>
      </c>
      <c r="AF10" s="100">
        <f t="shared" si="0"/>
        <v>0</v>
      </c>
      <c r="AG10" s="1041"/>
    </row>
    <row r="11" spans="1:34" ht="21" customHeight="1" x14ac:dyDescent="0.4">
      <c r="A11" s="104" t="s">
        <v>453</v>
      </c>
      <c r="B11" s="96">
        <v>4101</v>
      </c>
      <c r="C11" s="104" t="s">
        <v>454</v>
      </c>
      <c r="D11" s="124"/>
      <c r="E11" s="124"/>
      <c r="F11" s="124"/>
      <c r="G11" s="124"/>
      <c r="H11" s="647">
        <f>SUM(D11:F11)</f>
        <v>0</v>
      </c>
      <c r="I11" s="1340"/>
      <c r="J11" s="124"/>
      <c r="K11" s="1267"/>
      <c r="L11" s="1267"/>
      <c r="M11" s="1267"/>
      <c r="N11" s="647">
        <f>SUM(J11:L11)</f>
        <v>0</v>
      </c>
      <c r="O11" s="279">
        <v>6</v>
      </c>
      <c r="P11" s="279"/>
      <c r="Q11" s="279"/>
      <c r="R11" s="439"/>
      <c r="S11" s="279"/>
      <c r="T11" s="279"/>
      <c r="U11" s="1152">
        <f t="shared" si="4"/>
        <v>6</v>
      </c>
      <c r="V11" s="124"/>
      <c r="W11" s="124"/>
      <c r="X11" s="124"/>
      <c r="Y11" s="124"/>
      <c r="Z11" s="810">
        <f t="shared" si="2"/>
        <v>0</v>
      </c>
      <c r="AA11" s="1267"/>
      <c r="AB11" s="124"/>
      <c r="AC11" s="124"/>
      <c r="AD11" s="1267"/>
      <c r="AE11" s="810">
        <f t="shared" si="3"/>
        <v>0</v>
      </c>
      <c r="AF11" s="100">
        <f t="shared" si="0"/>
        <v>6</v>
      </c>
      <c r="AG11" s="1041"/>
      <c r="AH11" s="50" t="s">
        <v>624</v>
      </c>
    </row>
    <row r="12" spans="1:34" ht="21" customHeight="1" x14ac:dyDescent="0.4">
      <c r="A12" s="104" t="s">
        <v>185</v>
      </c>
      <c r="B12" s="96">
        <v>2989</v>
      </c>
      <c r="C12" s="104" t="s">
        <v>34</v>
      </c>
      <c r="D12" s="124"/>
      <c r="E12" s="124"/>
      <c r="F12" s="124"/>
      <c r="G12" s="124"/>
      <c r="H12" s="647"/>
      <c r="I12" s="1340"/>
      <c r="J12" s="124"/>
      <c r="K12" s="1267"/>
      <c r="L12" s="1267"/>
      <c r="M12" s="1267"/>
      <c r="N12" s="647"/>
      <c r="O12" s="279"/>
      <c r="P12" s="279"/>
      <c r="Q12" s="279"/>
      <c r="R12" s="439"/>
      <c r="S12" s="279"/>
      <c r="T12" s="279"/>
      <c r="U12" s="1152">
        <f t="shared" si="4"/>
        <v>0</v>
      </c>
      <c r="V12" s="124"/>
      <c r="W12" s="124"/>
      <c r="X12" s="124"/>
      <c r="Y12" s="124"/>
      <c r="Z12" s="810">
        <f t="shared" si="2"/>
        <v>0</v>
      </c>
      <c r="AA12" s="1267"/>
      <c r="AB12" s="124"/>
      <c r="AC12" s="124"/>
      <c r="AD12" s="1267"/>
      <c r="AE12" s="810">
        <f t="shared" si="3"/>
        <v>0</v>
      </c>
      <c r="AF12" s="100">
        <f t="shared" si="0"/>
        <v>0</v>
      </c>
      <c r="AG12" s="1041"/>
    </row>
    <row r="13" spans="1:34" ht="21" customHeight="1" x14ac:dyDescent="0.4">
      <c r="A13" s="51" t="s">
        <v>671</v>
      </c>
      <c r="B13" s="58">
        <v>3167</v>
      </c>
      <c r="C13" s="51" t="s">
        <v>32</v>
      </c>
      <c r="D13" s="124"/>
      <c r="E13" s="124"/>
      <c r="F13" s="124">
        <v>4</v>
      </c>
      <c r="G13" s="124">
        <v>7</v>
      </c>
      <c r="H13" s="647">
        <f>SUM(D13:G13)</f>
        <v>11</v>
      </c>
      <c r="I13" s="1340"/>
      <c r="J13" s="124"/>
      <c r="K13" s="124"/>
      <c r="L13" s="124">
        <v>4</v>
      </c>
      <c r="M13" s="124">
        <v>7</v>
      </c>
      <c r="N13" s="647">
        <f>SUM(J13:M13)</f>
        <v>11</v>
      </c>
      <c r="O13" s="279"/>
      <c r="P13" s="279"/>
      <c r="Q13" s="279"/>
      <c r="R13" s="279"/>
      <c r="S13" s="279"/>
      <c r="T13" s="279"/>
      <c r="U13" s="1152">
        <f t="shared" si="4"/>
        <v>0</v>
      </c>
      <c r="V13" s="124">
        <v>3</v>
      </c>
      <c r="W13" s="124"/>
      <c r="X13" s="124"/>
      <c r="Y13" s="124">
        <v>5</v>
      </c>
      <c r="Z13" s="810">
        <f t="shared" si="2"/>
        <v>8</v>
      </c>
      <c r="AA13" s="1267"/>
      <c r="AB13" s="124"/>
      <c r="AC13" s="124"/>
      <c r="AD13" s="1267">
        <v>5</v>
      </c>
      <c r="AE13" s="810">
        <f t="shared" si="3"/>
        <v>5</v>
      </c>
      <c r="AF13" s="100">
        <f t="shared" si="0"/>
        <v>35</v>
      </c>
      <c r="AG13" s="1041">
        <v>1</v>
      </c>
    </row>
    <row r="14" spans="1:34" ht="21" customHeight="1" x14ac:dyDescent="0.4">
      <c r="A14" s="51" t="s">
        <v>672</v>
      </c>
      <c r="B14" s="58">
        <v>3190</v>
      </c>
      <c r="C14" s="51" t="s">
        <v>673</v>
      </c>
      <c r="D14" s="1272"/>
      <c r="E14" s="1272"/>
      <c r="F14" s="124">
        <v>4</v>
      </c>
      <c r="G14" s="124">
        <v>6</v>
      </c>
      <c r="H14" s="647">
        <f>SUM(D14:G14)</f>
        <v>10</v>
      </c>
      <c r="I14" s="1340"/>
      <c r="J14" s="124"/>
      <c r="K14" s="124"/>
      <c r="L14" s="124">
        <v>4</v>
      </c>
      <c r="M14" s="124">
        <v>6</v>
      </c>
      <c r="N14" s="647">
        <f>SUM(J14:M14)</f>
        <v>10</v>
      </c>
      <c r="O14" s="279"/>
      <c r="P14" s="279"/>
      <c r="Q14" s="279"/>
      <c r="R14" s="279"/>
      <c r="S14" s="279"/>
      <c r="T14" s="279"/>
      <c r="U14" s="1152">
        <f t="shared" si="4"/>
        <v>0</v>
      </c>
      <c r="V14" s="124"/>
      <c r="W14" s="124"/>
      <c r="X14" s="124"/>
      <c r="Y14" s="124"/>
      <c r="Z14" s="810">
        <f>SUM(V14:Y14)</f>
        <v>0</v>
      </c>
      <c r="AA14" s="1267"/>
      <c r="AB14" s="124"/>
      <c r="AC14" s="124"/>
      <c r="AD14" s="1267"/>
      <c r="AE14" s="810">
        <f>SUM(AA14:AD14)</f>
        <v>0</v>
      </c>
      <c r="AF14" s="100">
        <f t="shared" si="0"/>
        <v>20</v>
      </c>
      <c r="AG14" s="1055"/>
      <c r="AH14" s="50" t="s">
        <v>624</v>
      </c>
    </row>
    <row r="15" spans="1:34" ht="21" customHeight="1" x14ac:dyDescent="0.4">
      <c r="A15" s="51" t="s">
        <v>674</v>
      </c>
      <c r="B15" s="58">
        <v>3141</v>
      </c>
      <c r="C15" s="51" t="s">
        <v>562</v>
      </c>
      <c r="D15" s="124"/>
      <c r="E15" s="124"/>
      <c r="F15" s="124">
        <v>4</v>
      </c>
      <c r="G15" s="124">
        <v>6</v>
      </c>
      <c r="H15" s="647">
        <f>SUM(D15:G15)</f>
        <v>10</v>
      </c>
      <c r="I15" s="1340"/>
      <c r="J15" s="124"/>
      <c r="K15" s="124"/>
      <c r="L15" s="124">
        <v>4</v>
      </c>
      <c r="M15" s="124">
        <v>6</v>
      </c>
      <c r="N15" s="647">
        <f>SUM(J15:M15)</f>
        <v>10</v>
      </c>
      <c r="O15" s="279"/>
      <c r="P15" s="279"/>
      <c r="Q15" s="279"/>
      <c r="R15" s="439"/>
      <c r="S15" s="279"/>
      <c r="T15" s="279"/>
      <c r="U15" s="1152">
        <f t="shared" si="4"/>
        <v>0</v>
      </c>
      <c r="V15" s="124"/>
      <c r="W15" s="124"/>
      <c r="X15" s="124"/>
      <c r="Y15" s="124"/>
      <c r="Z15" s="810"/>
      <c r="AA15" s="1267"/>
      <c r="AB15" s="124"/>
      <c r="AC15" s="124"/>
      <c r="AD15" s="1267"/>
      <c r="AE15" s="810"/>
      <c r="AF15" s="100">
        <f t="shared" si="0"/>
        <v>20</v>
      </c>
      <c r="AG15" s="1055"/>
      <c r="AH15" s="50" t="s">
        <v>624</v>
      </c>
    </row>
    <row r="16" spans="1:34" ht="21" customHeight="1" x14ac:dyDescent="0.4">
      <c r="A16" s="51" t="s">
        <v>134</v>
      </c>
      <c r="B16" s="96">
        <v>2605</v>
      </c>
      <c r="C16" s="56" t="s">
        <v>459</v>
      </c>
      <c r="D16" s="124"/>
      <c r="E16" s="124"/>
      <c r="F16" s="124"/>
      <c r="G16" s="124"/>
      <c r="H16" s="647"/>
      <c r="I16" s="1340"/>
      <c r="J16" s="124"/>
      <c r="K16" s="124"/>
      <c r="L16" s="124"/>
      <c r="M16" s="124"/>
      <c r="N16" s="647"/>
      <c r="O16" s="279"/>
      <c r="P16" s="279"/>
      <c r="Q16" s="279"/>
      <c r="R16" s="439"/>
      <c r="S16" s="279"/>
      <c r="T16" s="279"/>
      <c r="U16" s="1152">
        <f t="shared" si="4"/>
        <v>0</v>
      </c>
      <c r="V16" s="124"/>
      <c r="W16" s="124"/>
      <c r="X16" s="124"/>
      <c r="Y16" s="124"/>
      <c r="Z16" s="810">
        <f t="shared" ref="Z16:Z20" si="5">SUM(V16:Y16)</f>
        <v>0</v>
      </c>
      <c r="AA16" s="1267"/>
      <c r="AB16" s="124"/>
      <c r="AC16" s="124"/>
      <c r="AD16" s="1267"/>
      <c r="AE16" s="810">
        <f t="shared" ref="AE16:AE20" si="6">SUM(AA16:AD16)</f>
        <v>0</v>
      </c>
      <c r="AF16" s="100">
        <f>SUM(H16,N16,Z16,AE16,U16)</f>
        <v>0</v>
      </c>
      <c r="AG16" s="1041"/>
    </row>
    <row r="17" spans="1:34" ht="21" customHeight="1" x14ac:dyDescent="0.4">
      <c r="A17" s="51" t="s">
        <v>479</v>
      </c>
      <c r="B17" s="96">
        <v>4007</v>
      </c>
      <c r="C17" s="91" t="s">
        <v>115</v>
      </c>
      <c r="D17" s="1272"/>
      <c r="E17" s="1272"/>
      <c r="F17" s="1272"/>
      <c r="G17" s="1272"/>
      <c r="H17" s="647">
        <f>SUM(D17:G17)</f>
        <v>0</v>
      </c>
      <c r="I17" s="1340"/>
      <c r="J17" s="124"/>
      <c r="K17" s="124"/>
      <c r="L17" s="124"/>
      <c r="M17" s="124"/>
      <c r="N17" s="647">
        <f>SUM(J17:M17)</f>
        <v>0</v>
      </c>
      <c r="O17" s="279"/>
      <c r="P17" s="279"/>
      <c r="Q17" s="279"/>
      <c r="R17" s="439"/>
      <c r="S17" s="279"/>
      <c r="T17" s="279"/>
      <c r="U17" s="1152">
        <f t="shared" si="4"/>
        <v>0</v>
      </c>
      <c r="V17" s="124"/>
      <c r="W17" s="124"/>
      <c r="X17" s="124"/>
      <c r="Y17" s="124"/>
      <c r="Z17" s="810">
        <f t="shared" si="5"/>
        <v>0</v>
      </c>
      <c r="AA17" s="1267"/>
      <c r="AB17" s="124"/>
      <c r="AC17" s="124"/>
      <c r="AD17" s="1267"/>
      <c r="AE17" s="810">
        <f t="shared" si="6"/>
        <v>0</v>
      </c>
      <c r="AF17" s="100">
        <f t="shared" ref="AF17:AF22" si="7">SUM(H17,N17,Z17,AE17,U17)</f>
        <v>0</v>
      </c>
      <c r="AG17" s="1055"/>
    </row>
    <row r="18" spans="1:34" ht="21" customHeight="1" x14ac:dyDescent="0.4">
      <c r="A18" s="51" t="s">
        <v>92</v>
      </c>
      <c r="B18" s="58"/>
      <c r="C18" s="51" t="s">
        <v>93</v>
      </c>
      <c r="D18" s="124"/>
      <c r="E18" s="1272"/>
      <c r="F18" s="1272"/>
      <c r="G18" s="124"/>
      <c r="H18" s="647">
        <f>SUM(D18:G18)</f>
        <v>0</v>
      </c>
      <c r="I18" s="1340"/>
      <c r="J18" s="124"/>
      <c r="K18" s="124"/>
      <c r="L18" s="124"/>
      <c r="M18" s="124"/>
      <c r="N18" s="647">
        <f>SUM(J18:M18)</f>
        <v>0</v>
      </c>
      <c r="O18" s="279"/>
      <c r="P18" s="279"/>
      <c r="Q18" s="279"/>
      <c r="R18" s="279"/>
      <c r="S18" s="279"/>
      <c r="T18" s="279"/>
      <c r="U18" s="1152">
        <f t="shared" si="4"/>
        <v>0</v>
      </c>
      <c r="V18" s="124"/>
      <c r="W18" s="124"/>
      <c r="X18" s="124"/>
      <c r="Y18" s="124"/>
      <c r="Z18" s="810">
        <f t="shared" si="5"/>
        <v>0</v>
      </c>
      <c r="AA18" s="1267"/>
      <c r="AB18" s="124"/>
      <c r="AC18" s="124"/>
      <c r="AD18" s="1267"/>
      <c r="AE18" s="810">
        <f t="shared" si="6"/>
        <v>0</v>
      </c>
      <c r="AF18" s="100">
        <f t="shared" si="7"/>
        <v>0</v>
      </c>
      <c r="AG18" s="1041"/>
    </row>
    <row r="19" spans="1:34" ht="21" customHeight="1" x14ac:dyDescent="0.4">
      <c r="A19" s="51" t="s">
        <v>563</v>
      </c>
      <c r="B19" s="96">
        <v>2856</v>
      </c>
      <c r="C19" s="91" t="s">
        <v>564</v>
      </c>
      <c r="D19" s="1158"/>
      <c r="E19" s="124"/>
      <c r="F19" s="124"/>
      <c r="G19" s="124">
        <v>2</v>
      </c>
      <c r="H19" s="647">
        <f>SUM(D19:G19)</f>
        <v>2</v>
      </c>
      <c r="I19" s="1340"/>
      <c r="J19" s="124"/>
      <c r="K19" s="124"/>
      <c r="L19" s="124"/>
      <c r="M19" s="124">
        <v>2</v>
      </c>
      <c r="N19" s="647">
        <f>SUM(J19:M19)</f>
        <v>2</v>
      </c>
      <c r="O19" s="439"/>
      <c r="P19" s="439"/>
      <c r="Q19" s="279"/>
      <c r="R19" s="279"/>
      <c r="S19" s="279"/>
      <c r="T19" s="279"/>
      <c r="U19" s="1152">
        <f t="shared" si="4"/>
        <v>0</v>
      </c>
      <c r="V19" s="124"/>
      <c r="W19" s="124"/>
      <c r="X19" s="124"/>
      <c r="Y19" s="124"/>
      <c r="Z19" s="810">
        <f t="shared" si="5"/>
        <v>0</v>
      </c>
      <c r="AA19" s="1267"/>
      <c r="AB19" s="124"/>
      <c r="AC19" s="124"/>
      <c r="AD19" s="1267"/>
      <c r="AE19" s="810">
        <f t="shared" si="6"/>
        <v>0</v>
      </c>
      <c r="AF19" s="100">
        <f t="shared" si="7"/>
        <v>4</v>
      </c>
      <c r="AG19" s="1041"/>
      <c r="AH19" s="50" t="s">
        <v>624</v>
      </c>
    </row>
    <row r="20" spans="1:34" ht="21" customHeight="1" x14ac:dyDescent="0.4">
      <c r="A20" s="44" t="s">
        <v>289</v>
      </c>
      <c r="B20" s="214">
        <v>2999</v>
      </c>
      <c r="C20" s="135" t="s">
        <v>290</v>
      </c>
      <c r="D20" s="1341"/>
      <c r="E20" s="1272"/>
      <c r="F20" s="124">
        <v>5</v>
      </c>
      <c r="G20" s="124">
        <v>3</v>
      </c>
      <c r="H20" s="647">
        <f>SUM(D20:G20)</f>
        <v>8</v>
      </c>
      <c r="I20" s="1340"/>
      <c r="J20" s="124"/>
      <c r="K20" s="124"/>
      <c r="L20" s="124">
        <v>5</v>
      </c>
      <c r="M20" s="124">
        <v>3</v>
      </c>
      <c r="N20" s="647">
        <f>SUM(J20:M20)</f>
        <v>8</v>
      </c>
      <c r="O20" s="279"/>
      <c r="P20" s="439"/>
      <c r="Q20" s="439"/>
      <c r="R20" s="439"/>
      <c r="S20" s="439"/>
      <c r="T20" s="279"/>
      <c r="U20" s="1152">
        <f t="shared" si="4"/>
        <v>0</v>
      </c>
      <c r="V20" s="124">
        <v>4</v>
      </c>
      <c r="W20" s="124"/>
      <c r="X20" s="124"/>
      <c r="Y20" s="124">
        <v>3</v>
      </c>
      <c r="Z20" s="810">
        <f t="shared" si="5"/>
        <v>7</v>
      </c>
      <c r="AA20" s="124"/>
      <c r="AB20" s="124"/>
      <c r="AC20" s="124"/>
      <c r="AD20" s="124">
        <v>3</v>
      </c>
      <c r="AE20" s="810">
        <f t="shared" si="6"/>
        <v>3</v>
      </c>
      <c r="AF20" s="100">
        <f t="shared" si="7"/>
        <v>26</v>
      </c>
      <c r="AG20" s="1041">
        <v>3</v>
      </c>
    </row>
    <row r="21" spans="1:34" ht="21" customHeight="1" x14ac:dyDescent="0.4">
      <c r="A21" s="44" t="s">
        <v>737</v>
      </c>
      <c r="B21" s="214">
        <v>3203</v>
      </c>
      <c r="C21" s="135" t="s">
        <v>738</v>
      </c>
      <c r="D21" s="1341"/>
      <c r="E21" s="1272"/>
      <c r="F21" s="124">
        <v>3</v>
      </c>
      <c r="G21" s="124">
        <v>5</v>
      </c>
      <c r="H21" s="647">
        <f>SUM(D21:G21)</f>
        <v>8</v>
      </c>
      <c r="I21" s="1340"/>
      <c r="J21" s="124"/>
      <c r="K21" s="124"/>
      <c r="L21" s="124">
        <v>3</v>
      </c>
      <c r="M21" s="124">
        <v>5</v>
      </c>
      <c r="N21" s="647">
        <f>SUM(J21:M21)</f>
        <v>8</v>
      </c>
      <c r="O21" s="279"/>
      <c r="P21" s="439"/>
      <c r="Q21" s="439"/>
      <c r="R21" s="439"/>
      <c r="S21" s="439"/>
      <c r="T21" s="279"/>
      <c r="U21" s="1152"/>
      <c r="V21" s="124">
        <v>4</v>
      </c>
      <c r="W21" s="124"/>
      <c r="X21" s="124"/>
      <c r="Y21" s="124">
        <v>4</v>
      </c>
      <c r="Z21" s="810">
        <f>SUM(V21:Y21)</f>
        <v>8</v>
      </c>
      <c r="AA21" s="124">
        <v>4</v>
      </c>
      <c r="AB21" s="124"/>
      <c r="AC21" s="124"/>
      <c r="AD21" s="124">
        <v>4</v>
      </c>
      <c r="AE21" s="810">
        <f>SUM(AA21:AD21)</f>
        <v>8</v>
      </c>
      <c r="AF21" s="100">
        <f t="shared" si="7"/>
        <v>32</v>
      </c>
      <c r="AG21" s="1041">
        <v>2</v>
      </c>
    </row>
    <row r="22" spans="1:34" ht="21" customHeight="1" x14ac:dyDescent="0.4">
      <c r="A22" s="44" t="s">
        <v>730</v>
      </c>
      <c r="B22" s="214"/>
      <c r="C22" s="135" t="s">
        <v>733</v>
      </c>
      <c r="D22" s="1341"/>
      <c r="E22" s="1272"/>
      <c r="F22" s="124"/>
      <c r="G22" s="124"/>
      <c r="H22" s="647"/>
      <c r="I22" s="1340"/>
      <c r="J22" s="124"/>
      <c r="K22" s="124"/>
      <c r="L22" s="124"/>
      <c r="M22" s="124"/>
      <c r="N22" s="647"/>
      <c r="O22" s="279"/>
      <c r="P22" s="439"/>
      <c r="Q22" s="439"/>
      <c r="R22" s="439"/>
      <c r="S22" s="439"/>
      <c r="T22" s="279"/>
      <c r="U22" s="1152"/>
      <c r="V22" s="124">
        <v>5</v>
      </c>
      <c r="W22" s="124"/>
      <c r="X22" s="124"/>
      <c r="Y22" s="124">
        <v>5</v>
      </c>
      <c r="Z22" s="810">
        <f>SUM(V22:Y22)</f>
        <v>10</v>
      </c>
      <c r="AA22" s="124">
        <v>5</v>
      </c>
      <c r="AB22" s="124"/>
      <c r="AC22" s="124"/>
      <c r="AD22" s="124">
        <v>5</v>
      </c>
      <c r="AE22" s="810">
        <f>SUM(AA22:AD22)</f>
        <v>10</v>
      </c>
      <c r="AF22" s="100">
        <f t="shared" si="7"/>
        <v>20</v>
      </c>
      <c r="AG22" s="1041"/>
      <c r="AH22" s="50" t="s">
        <v>624</v>
      </c>
    </row>
    <row r="23" spans="1:34" ht="21" customHeight="1" x14ac:dyDescent="0.4">
      <c r="A23" s="754" t="s">
        <v>480</v>
      </c>
      <c r="B23" s="755"/>
      <c r="C23" s="756"/>
      <c r="D23" s="1342"/>
      <c r="E23" s="1342"/>
      <c r="F23" s="1342"/>
      <c r="G23" s="1342"/>
      <c r="H23" s="1331"/>
      <c r="I23" s="1340"/>
      <c r="J23" s="677"/>
      <c r="K23" s="677"/>
      <c r="L23" s="677"/>
      <c r="M23" s="677"/>
      <c r="N23" s="647"/>
      <c r="O23" s="279"/>
      <c r="P23" s="439"/>
      <c r="Q23" s="439"/>
      <c r="R23" s="279"/>
      <c r="S23" s="279"/>
      <c r="T23" s="279"/>
      <c r="U23" s="1152">
        <f t="shared" si="4"/>
        <v>0</v>
      </c>
      <c r="V23" s="124"/>
      <c r="W23" s="124"/>
      <c r="X23" s="124"/>
      <c r="Y23" s="124"/>
      <c r="Z23" s="810"/>
      <c r="AA23" s="124"/>
      <c r="AB23" s="124"/>
      <c r="AC23" s="124"/>
      <c r="AD23" s="124"/>
      <c r="AE23" s="810"/>
      <c r="AF23" s="100"/>
      <c r="AG23" s="854"/>
    </row>
    <row r="24" spans="1:34" ht="21" customHeight="1" x14ac:dyDescent="0.4">
      <c r="A24" s="757" t="s">
        <v>259</v>
      </c>
      <c r="B24" s="758">
        <v>322</v>
      </c>
      <c r="C24" s="756" t="s">
        <v>160</v>
      </c>
      <c r="D24" s="677"/>
      <c r="E24" s="677"/>
      <c r="F24" s="677"/>
      <c r="G24" s="677"/>
      <c r="H24" s="647"/>
      <c r="I24" s="1340"/>
      <c r="J24" s="677"/>
      <c r="K24" s="677"/>
      <c r="L24" s="677"/>
      <c r="M24" s="677"/>
      <c r="N24" s="647"/>
      <c r="O24" s="279"/>
      <c r="P24" s="279"/>
      <c r="Q24" s="279"/>
      <c r="R24" s="279"/>
      <c r="S24" s="279"/>
      <c r="T24" s="279"/>
      <c r="U24" s="1152">
        <f t="shared" si="4"/>
        <v>0</v>
      </c>
      <c r="V24" s="124"/>
      <c r="W24" s="124"/>
      <c r="X24" s="124"/>
      <c r="Y24" s="124"/>
      <c r="Z24" s="810"/>
      <c r="AA24" s="124"/>
      <c r="AB24" s="124"/>
      <c r="AC24" s="124"/>
      <c r="AD24" s="124"/>
      <c r="AE24" s="810"/>
      <c r="AF24" s="100"/>
      <c r="AG24" s="854"/>
    </row>
    <row r="25" spans="1:34" ht="21" customHeight="1" x14ac:dyDescent="0.4">
      <c r="A25" s="757" t="s">
        <v>476</v>
      </c>
      <c r="B25" s="758">
        <v>356</v>
      </c>
      <c r="C25" s="756" t="s">
        <v>477</v>
      </c>
      <c r="D25" s="1343"/>
      <c r="E25" s="1342"/>
      <c r="F25" s="677"/>
      <c r="G25" s="1342"/>
      <c r="H25" s="1331"/>
      <c r="I25" s="1340"/>
      <c r="J25" s="677"/>
      <c r="K25" s="677"/>
      <c r="L25" s="677"/>
      <c r="M25" s="677"/>
      <c r="N25" s="647"/>
      <c r="O25" s="439"/>
      <c r="P25" s="439"/>
      <c r="Q25" s="439"/>
      <c r="R25" s="279"/>
      <c r="S25" s="279"/>
      <c r="T25" s="439"/>
      <c r="U25" s="1152">
        <f t="shared" si="4"/>
        <v>0</v>
      </c>
      <c r="V25" s="124"/>
      <c r="W25" s="124"/>
      <c r="X25" s="124"/>
      <c r="Y25" s="124"/>
      <c r="Z25" s="810"/>
      <c r="AA25" s="124"/>
      <c r="AB25" s="124"/>
      <c r="AC25" s="124"/>
      <c r="AD25" s="124"/>
      <c r="AE25" s="810"/>
      <c r="AF25" s="100"/>
      <c r="AG25" s="854"/>
    </row>
    <row r="26" spans="1:34" ht="21" customHeight="1" x14ac:dyDescent="0.4">
      <c r="A26" s="757"/>
      <c r="B26" s="759"/>
      <c r="C26" s="757"/>
      <c r="D26" s="1343"/>
      <c r="E26" s="1342"/>
      <c r="F26" s="677"/>
      <c r="G26" s="1342"/>
      <c r="H26" s="1331"/>
      <c r="I26" s="1340"/>
      <c r="J26" s="677"/>
      <c r="K26" s="677"/>
      <c r="L26" s="677"/>
      <c r="M26" s="677"/>
      <c r="N26" s="647"/>
      <c r="O26" s="279"/>
      <c r="P26" s="279"/>
      <c r="Q26" s="439"/>
      <c r="R26" s="439"/>
      <c r="S26" s="439"/>
      <c r="T26" s="279"/>
      <c r="U26" s="1152"/>
      <c r="V26" s="124"/>
      <c r="W26" s="124"/>
      <c r="X26" s="124"/>
      <c r="Y26" s="124"/>
      <c r="Z26" s="810"/>
      <c r="AA26" s="124"/>
      <c r="AB26" s="124"/>
      <c r="AC26" s="124"/>
      <c r="AD26" s="124"/>
      <c r="AE26" s="810"/>
      <c r="AF26" s="100"/>
      <c r="AG26" s="854"/>
    </row>
    <row r="27" spans="1:34" ht="21" customHeight="1" x14ac:dyDescent="0.4">
      <c r="A27" s="51" t="s">
        <v>485</v>
      </c>
      <c r="B27" s="58"/>
      <c r="C27" s="51"/>
      <c r="D27" s="1341"/>
      <c r="E27" s="1272"/>
      <c r="F27" s="1272"/>
      <c r="G27" s="1272"/>
      <c r="H27" s="1331"/>
      <c r="I27" s="972"/>
      <c r="J27" s="124"/>
      <c r="K27" s="124"/>
      <c r="L27" s="124"/>
      <c r="M27" s="124"/>
      <c r="N27" s="647"/>
      <c r="O27" s="279"/>
      <c r="P27" s="279"/>
      <c r="Q27" s="439"/>
      <c r="R27" s="279"/>
      <c r="S27" s="279"/>
      <c r="T27" s="279"/>
      <c r="U27" s="1152"/>
      <c r="V27" s="124"/>
      <c r="W27" s="124"/>
      <c r="X27" s="124"/>
      <c r="Y27" s="124"/>
      <c r="Z27" s="810"/>
      <c r="AA27" s="124"/>
      <c r="AB27" s="124"/>
      <c r="AC27" s="124"/>
      <c r="AD27" s="124"/>
      <c r="AE27" s="810"/>
      <c r="AF27" s="100"/>
      <c r="AG27" s="854"/>
    </row>
    <row r="28" spans="1:34" ht="21" customHeight="1" x14ac:dyDescent="0.4">
      <c r="A28" s="51"/>
      <c r="B28" s="58"/>
      <c r="C28" s="51"/>
      <c r="D28" s="124"/>
      <c r="E28" s="1272"/>
      <c r="F28" s="1272"/>
      <c r="G28" s="1272"/>
      <c r="H28" s="1331"/>
      <c r="I28" s="972"/>
      <c r="J28" s="124"/>
      <c r="K28" s="124"/>
      <c r="L28" s="124"/>
      <c r="M28" s="124"/>
      <c r="N28" s="647"/>
      <c r="O28" s="279"/>
      <c r="P28" s="279"/>
      <c r="Q28" s="439"/>
      <c r="R28" s="439"/>
      <c r="S28" s="439"/>
      <c r="T28" s="279"/>
      <c r="U28" s="1152"/>
      <c r="V28" s="124"/>
      <c r="W28" s="124"/>
      <c r="X28" s="124"/>
      <c r="Y28" s="124"/>
      <c r="Z28" s="810"/>
      <c r="AA28" s="124"/>
      <c r="AB28" s="124"/>
      <c r="AC28" s="124"/>
      <c r="AD28" s="124"/>
      <c r="AE28" s="810"/>
      <c r="AF28" s="100"/>
      <c r="AG28" s="854"/>
    </row>
    <row r="29" spans="1:34" x14ac:dyDescent="0.35">
      <c r="AF29" s="80"/>
    </row>
    <row r="30" spans="1:34" x14ac:dyDescent="0.35">
      <c r="A30" s="50" t="s">
        <v>332</v>
      </c>
    </row>
    <row r="31" spans="1:34" ht="16.2" x14ac:dyDescent="0.35">
      <c r="A31" s="47" t="s">
        <v>360</v>
      </c>
    </row>
  </sheetData>
  <sortState xmlns:xlrd2="http://schemas.microsoft.com/office/spreadsheetml/2017/richdata2" ref="A8:AF28">
    <sortCondition descending="1" ref="AF8:AF28"/>
  </sortState>
  <mergeCells count="6">
    <mergeCell ref="AA3:AE3"/>
    <mergeCell ref="O1:Q1"/>
    <mergeCell ref="O3:U3"/>
    <mergeCell ref="I3:N3"/>
    <mergeCell ref="D3:H3"/>
    <mergeCell ref="V3:Z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J46"/>
  <sheetViews>
    <sheetView topLeftCell="A2" zoomScale="80" zoomScaleNormal="80" workbookViewId="0">
      <pane xSplit="1" topLeftCell="B1" activePane="topRight" state="frozen"/>
      <selection activeCell="BS17" sqref="BS17"/>
      <selection pane="topRight" activeCell="AT17" sqref="AT17"/>
    </sheetView>
  </sheetViews>
  <sheetFormatPr defaultRowHeight="13.2" x14ac:dyDescent="0.25"/>
  <cols>
    <col min="1" max="1" width="27.33203125" customWidth="1"/>
    <col min="2" max="2" width="11.109375" customWidth="1"/>
    <col min="3" max="3" width="4.33203125" customWidth="1"/>
    <col min="4" max="8" width="5.109375" bestFit="1" customWidth="1"/>
    <col min="9" max="13" width="5.109375" customWidth="1"/>
    <col min="14" max="44" width="5.6640625" customWidth="1"/>
  </cols>
  <sheetData>
    <row r="1" spans="1:88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T1" s="1500"/>
      <c r="U1" s="1500"/>
      <c r="V1" s="1500"/>
      <c r="W1" s="1500"/>
      <c r="X1" s="1500"/>
      <c r="Y1" s="1500"/>
      <c r="Z1" s="1500"/>
      <c r="AA1" s="1500"/>
      <c r="AB1" s="1500"/>
      <c r="AC1" s="1500"/>
      <c r="AD1" s="1500"/>
      <c r="AE1" s="1500"/>
      <c r="AF1" s="1500"/>
      <c r="AG1" s="1500"/>
      <c r="AH1" s="1500"/>
      <c r="AI1" s="1500"/>
      <c r="AJ1" s="1500"/>
    </row>
    <row r="2" spans="1:88" ht="20.399999999999999" x14ac:dyDescent="0.35">
      <c r="A2" s="358" t="s">
        <v>57</v>
      </c>
      <c r="B2" s="142"/>
      <c r="C2" s="142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0</v>
      </c>
      <c r="O2" s="2" t="s">
        <v>0</v>
      </c>
      <c r="P2" s="2"/>
      <c r="Q2" s="2"/>
      <c r="T2" s="2"/>
    </row>
    <row r="3" spans="1:88" ht="18.600000000000001" x14ac:dyDescent="0.4">
      <c r="A3" s="1"/>
      <c r="B3" s="1"/>
      <c r="C3" s="1"/>
      <c r="D3" s="1621" t="s">
        <v>298</v>
      </c>
      <c r="E3" s="1621"/>
      <c r="F3" s="1621"/>
      <c r="G3" s="1621"/>
      <c r="H3" s="1622"/>
      <c r="I3" s="1603" t="s">
        <v>298</v>
      </c>
      <c r="J3" s="1603"/>
      <c r="K3" s="1603"/>
      <c r="L3" s="1603"/>
      <c r="M3" s="1604"/>
      <c r="N3" s="1514" t="s">
        <v>1</v>
      </c>
      <c r="O3" s="1515"/>
      <c r="P3" s="1515"/>
      <c r="Q3" s="936"/>
      <c r="R3" s="1623" t="s">
        <v>114</v>
      </c>
      <c r="S3" s="1624"/>
      <c r="T3" s="1624"/>
      <c r="U3" s="1625" t="s">
        <v>252</v>
      </c>
      <c r="V3" s="1626"/>
      <c r="W3" s="1626"/>
      <c r="X3" s="1626"/>
      <c r="Y3" s="1627"/>
      <c r="Z3" s="1628" t="s">
        <v>252</v>
      </c>
      <c r="AA3" s="1629"/>
      <c r="AB3" s="1629"/>
      <c r="AC3" s="1629"/>
      <c r="AD3" s="1630"/>
      <c r="AE3" s="1400" t="s">
        <v>251</v>
      </c>
      <c r="AF3" s="1420"/>
      <c r="AG3" s="1420"/>
      <c r="AH3" s="1420"/>
      <c r="AI3" s="1401"/>
      <c r="AJ3" s="1429" t="s">
        <v>298</v>
      </c>
      <c r="AK3" s="1430"/>
      <c r="AL3" s="1430"/>
      <c r="AM3" s="1431"/>
      <c r="AN3" s="1429" t="s">
        <v>298</v>
      </c>
      <c r="AO3" s="1430"/>
      <c r="AP3" s="1430"/>
      <c r="AQ3" s="1431"/>
      <c r="AR3" s="28"/>
    </row>
    <row r="4" spans="1:88" ht="94.95" customHeight="1" x14ac:dyDescent="0.3">
      <c r="A4" s="3" t="s">
        <v>196</v>
      </c>
      <c r="B4" s="3" t="s">
        <v>17</v>
      </c>
      <c r="C4" s="3"/>
      <c r="D4" s="367" t="s">
        <v>58</v>
      </c>
      <c r="E4" s="367" t="s">
        <v>59</v>
      </c>
      <c r="F4" s="367" t="s">
        <v>210</v>
      </c>
      <c r="G4" s="367" t="s">
        <v>67</v>
      </c>
      <c r="H4" s="694" t="s">
        <v>42</v>
      </c>
      <c r="I4" s="620" t="s">
        <v>58</v>
      </c>
      <c r="J4" s="620" t="s">
        <v>59</v>
      </c>
      <c r="K4" s="620" t="s">
        <v>210</v>
      </c>
      <c r="L4" s="620" t="s">
        <v>67</v>
      </c>
      <c r="M4" s="620" t="s">
        <v>42</v>
      </c>
      <c r="N4" s="464" t="s">
        <v>58</v>
      </c>
      <c r="O4" s="464" t="s">
        <v>172</v>
      </c>
      <c r="P4" s="464" t="s">
        <v>59</v>
      </c>
      <c r="Q4" s="464" t="s">
        <v>67</v>
      </c>
      <c r="R4" s="505" t="s">
        <v>58</v>
      </c>
      <c r="S4" s="505" t="s">
        <v>59</v>
      </c>
      <c r="T4" s="505" t="s">
        <v>42</v>
      </c>
      <c r="U4" s="688" t="s">
        <v>67</v>
      </c>
      <c r="V4" s="688" t="s">
        <v>59</v>
      </c>
      <c r="W4" s="688" t="s">
        <v>58</v>
      </c>
      <c r="X4" s="688" t="s">
        <v>42</v>
      </c>
      <c r="Y4" s="688" t="s">
        <v>210</v>
      </c>
      <c r="Z4" s="689" t="s">
        <v>67</v>
      </c>
      <c r="AA4" s="690" t="s">
        <v>59</v>
      </c>
      <c r="AB4" s="690" t="s">
        <v>58</v>
      </c>
      <c r="AC4" s="690" t="s">
        <v>42</v>
      </c>
      <c r="AD4" s="690" t="s">
        <v>210</v>
      </c>
      <c r="AE4" s="377" t="s">
        <v>58</v>
      </c>
      <c r="AF4" s="378" t="s">
        <v>59</v>
      </c>
      <c r="AG4" s="378" t="s">
        <v>210</v>
      </c>
      <c r="AH4" s="378" t="s">
        <v>42</v>
      </c>
      <c r="AI4" s="378" t="s">
        <v>67</v>
      </c>
      <c r="AJ4" s="367" t="s">
        <v>58</v>
      </c>
      <c r="AK4" s="367" t="s">
        <v>59</v>
      </c>
      <c r="AL4" s="367" t="s">
        <v>210</v>
      </c>
      <c r="AM4" s="367" t="s">
        <v>42</v>
      </c>
      <c r="AN4" s="367" t="s">
        <v>58</v>
      </c>
      <c r="AO4" s="367" t="s">
        <v>59</v>
      </c>
      <c r="AP4" s="367" t="s">
        <v>210</v>
      </c>
      <c r="AQ4" s="367" t="s">
        <v>42</v>
      </c>
      <c r="AR4" s="11" t="s">
        <v>20</v>
      </c>
    </row>
    <row r="5" spans="1:88" ht="16.2" x14ac:dyDescent="0.35">
      <c r="A5" s="3"/>
      <c r="B5" s="3"/>
      <c r="C5" s="3"/>
      <c r="D5" s="459"/>
      <c r="E5" s="459"/>
      <c r="F5" s="459"/>
      <c r="G5" s="459"/>
      <c r="H5" s="695"/>
      <c r="I5" s="619"/>
      <c r="J5" s="459"/>
      <c r="K5" s="459"/>
      <c r="L5" s="459"/>
      <c r="M5" s="459"/>
      <c r="N5" s="467"/>
      <c r="O5" s="467"/>
      <c r="P5" s="467"/>
      <c r="Q5" s="467"/>
      <c r="R5" s="506"/>
      <c r="S5" s="506"/>
      <c r="T5" s="506"/>
      <c r="U5" s="691"/>
      <c r="V5" s="692"/>
      <c r="W5" s="692"/>
      <c r="X5" s="692"/>
      <c r="Y5" s="691"/>
      <c r="Z5" s="693"/>
      <c r="AA5" s="693"/>
      <c r="AB5" s="693"/>
      <c r="AC5" s="693"/>
      <c r="AD5" s="693"/>
      <c r="AE5" s="202"/>
      <c r="AF5" s="203"/>
      <c r="AG5" s="203"/>
      <c r="AH5" s="203"/>
      <c r="AI5" s="203"/>
      <c r="AJ5" s="459"/>
      <c r="AK5" s="459"/>
      <c r="AL5" s="459"/>
      <c r="AM5" s="459"/>
      <c r="AN5" s="459"/>
      <c r="AO5" s="459"/>
      <c r="AP5" s="459"/>
      <c r="AQ5" s="459"/>
      <c r="AR5" s="79"/>
      <c r="AS5" s="50" t="s">
        <v>499</v>
      </c>
    </row>
    <row r="6" spans="1:88" ht="21" customHeight="1" x14ac:dyDescent="0.3">
      <c r="A6" s="40" t="s">
        <v>313</v>
      </c>
      <c r="B6" s="660">
        <v>7245</v>
      </c>
      <c r="C6" s="215"/>
      <c r="D6" s="507"/>
      <c r="E6" s="507"/>
      <c r="F6" s="507"/>
      <c r="G6" s="507"/>
      <c r="H6" s="698"/>
      <c r="I6" s="507"/>
      <c r="J6" s="507"/>
      <c r="K6" s="507"/>
      <c r="L6" s="507"/>
      <c r="M6" s="507"/>
      <c r="N6" s="422"/>
      <c r="O6" s="422"/>
      <c r="P6" s="422"/>
      <c r="Q6" s="422"/>
      <c r="R6" s="510"/>
      <c r="S6" s="510"/>
      <c r="T6" s="510"/>
      <c r="U6" s="1344"/>
      <c r="V6" s="1345"/>
      <c r="W6" s="1345"/>
      <c r="X6" s="1345"/>
      <c r="Y6" s="1344"/>
      <c r="Z6" s="1346"/>
      <c r="AA6" s="1346"/>
      <c r="AB6" s="1346"/>
      <c r="AC6" s="1346"/>
      <c r="AD6" s="1346"/>
      <c r="AE6" s="204"/>
      <c r="AF6" s="205"/>
      <c r="AG6" s="205"/>
      <c r="AH6" s="205"/>
      <c r="AI6" s="205"/>
      <c r="AJ6" s="419"/>
      <c r="AK6" s="419"/>
      <c r="AL6" s="419"/>
      <c r="AM6" s="419"/>
      <c r="AN6" s="419"/>
      <c r="AO6" s="419"/>
      <c r="AP6" s="419"/>
      <c r="AQ6" s="419"/>
      <c r="AR6" s="79">
        <f t="shared" ref="AR6:AR15" si="0">SUM(D6:AQ6)</f>
        <v>0</v>
      </c>
      <c r="AS6" s="1041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</row>
    <row r="7" spans="1:88" ht="21" customHeight="1" x14ac:dyDescent="0.3">
      <c r="A7" s="172" t="s">
        <v>622</v>
      </c>
      <c r="B7" s="1036">
        <v>7398</v>
      </c>
      <c r="C7" s="216"/>
      <c r="D7" s="696">
        <v>2</v>
      </c>
      <c r="E7" s="696">
        <v>2</v>
      </c>
      <c r="F7" s="696"/>
      <c r="G7" s="696"/>
      <c r="H7" s="700"/>
      <c r="I7" s="696">
        <v>2</v>
      </c>
      <c r="J7" s="696">
        <v>2</v>
      </c>
      <c r="K7" s="696"/>
      <c r="L7" s="696"/>
      <c r="M7" s="696"/>
      <c r="N7" s="422"/>
      <c r="O7" s="422"/>
      <c r="P7" s="422"/>
      <c r="Q7" s="422"/>
      <c r="R7" s="510"/>
      <c r="S7" s="510"/>
      <c r="T7" s="510"/>
      <c r="U7" s="1344"/>
      <c r="V7" s="1345"/>
      <c r="W7" s="1345"/>
      <c r="X7" s="1345"/>
      <c r="Y7" s="1344"/>
      <c r="Z7" s="1346"/>
      <c r="AA7" s="1346"/>
      <c r="AB7" s="1346"/>
      <c r="AC7" s="1346"/>
      <c r="AD7" s="1346"/>
      <c r="AE7" s="204">
        <v>2</v>
      </c>
      <c r="AF7" s="205">
        <v>1</v>
      </c>
      <c r="AG7" s="205"/>
      <c r="AH7" s="205"/>
      <c r="AI7" s="205"/>
      <c r="AJ7" s="419">
        <v>3</v>
      </c>
      <c r="AK7" s="419">
        <v>3</v>
      </c>
      <c r="AL7" s="419"/>
      <c r="AM7" s="419"/>
      <c r="AN7" s="419">
        <v>3</v>
      </c>
      <c r="AO7" s="419">
        <v>3</v>
      </c>
      <c r="AP7" s="419"/>
      <c r="AQ7" s="419"/>
      <c r="AR7" s="79">
        <f t="shared" si="0"/>
        <v>23</v>
      </c>
      <c r="AS7" s="1041">
        <v>1</v>
      </c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</row>
    <row r="8" spans="1:88" ht="21" customHeight="1" x14ac:dyDescent="0.35">
      <c r="A8" s="172" t="s">
        <v>266</v>
      </c>
      <c r="B8" s="216">
        <v>7130</v>
      </c>
      <c r="C8" s="216"/>
      <c r="D8" s="508"/>
      <c r="E8" s="508"/>
      <c r="F8" s="508"/>
      <c r="G8" s="508"/>
      <c r="H8" s="699"/>
      <c r="I8" s="508"/>
      <c r="J8" s="508"/>
      <c r="K8" s="508"/>
      <c r="L8" s="508"/>
      <c r="M8" s="508"/>
      <c r="N8" s="422"/>
      <c r="O8" s="422"/>
      <c r="P8" s="422"/>
      <c r="Q8" s="422"/>
      <c r="R8" s="510"/>
      <c r="S8" s="510"/>
      <c r="T8" s="510"/>
      <c r="U8" s="1344"/>
      <c r="V8" s="1345"/>
      <c r="W8" s="1345"/>
      <c r="X8" s="1345"/>
      <c r="Y8" s="1344"/>
      <c r="Z8" s="1346"/>
      <c r="AA8" s="1346"/>
      <c r="AB8" s="1346"/>
      <c r="AC8" s="1346"/>
      <c r="AD8" s="1346"/>
      <c r="AE8" s="204"/>
      <c r="AF8" s="205"/>
      <c r="AG8" s="205"/>
      <c r="AH8" s="205"/>
      <c r="AI8" s="205"/>
      <c r="AJ8" s="419"/>
      <c r="AK8" s="419"/>
      <c r="AL8" s="419"/>
      <c r="AM8" s="419"/>
      <c r="AN8" s="419"/>
      <c r="AO8" s="419"/>
      <c r="AP8" s="419"/>
      <c r="AQ8" s="419"/>
      <c r="AR8" s="79">
        <f t="shared" si="0"/>
        <v>0</v>
      </c>
      <c r="AS8" s="1055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88" ht="21" customHeight="1" x14ac:dyDescent="0.35">
      <c r="A9" s="172" t="s">
        <v>760</v>
      </c>
      <c r="B9" s="216"/>
      <c r="C9" s="216"/>
      <c r="D9" s="508">
        <v>1</v>
      </c>
      <c r="E9" s="508">
        <v>1</v>
      </c>
      <c r="F9" s="508">
        <v>1</v>
      </c>
      <c r="G9" s="508"/>
      <c r="H9" s="699"/>
      <c r="I9" s="508">
        <v>1</v>
      </c>
      <c r="J9" s="508">
        <v>1</v>
      </c>
      <c r="K9" s="508">
        <v>1</v>
      </c>
      <c r="L9" s="508"/>
      <c r="M9" s="508"/>
      <c r="N9" s="422">
        <v>1</v>
      </c>
      <c r="O9" s="422"/>
      <c r="P9" s="422">
        <v>1</v>
      </c>
      <c r="Q9" s="422">
        <v>4</v>
      </c>
      <c r="R9" s="510"/>
      <c r="S9" s="510"/>
      <c r="T9" s="510"/>
      <c r="U9" s="1344"/>
      <c r="V9" s="1345"/>
      <c r="W9" s="1345"/>
      <c r="X9" s="1345"/>
      <c r="Y9" s="1344"/>
      <c r="Z9" s="1346"/>
      <c r="AA9" s="1346"/>
      <c r="AB9" s="1346"/>
      <c r="AC9" s="1346"/>
      <c r="AD9" s="1346"/>
      <c r="AE9" s="204"/>
      <c r="AF9" s="205"/>
      <c r="AG9" s="205"/>
      <c r="AH9" s="205"/>
      <c r="AI9" s="205"/>
      <c r="AJ9" s="419">
        <v>1</v>
      </c>
      <c r="AK9" s="419">
        <v>1</v>
      </c>
      <c r="AL9" s="419"/>
      <c r="AM9" s="419"/>
      <c r="AN9" s="419">
        <v>2</v>
      </c>
      <c r="AO9" s="419">
        <v>1</v>
      </c>
      <c r="AP9" s="419"/>
      <c r="AQ9" s="419"/>
      <c r="AR9" s="79">
        <f t="shared" si="0"/>
        <v>17</v>
      </c>
      <c r="AS9" s="1055">
        <v>2</v>
      </c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</row>
    <row r="10" spans="1:88" ht="21" customHeight="1" x14ac:dyDescent="0.3">
      <c r="A10" s="40" t="s">
        <v>228</v>
      </c>
      <c r="B10" s="172">
        <v>5786</v>
      </c>
      <c r="C10" s="172"/>
      <c r="D10" s="471"/>
      <c r="E10" s="471"/>
      <c r="F10" s="471"/>
      <c r="G10" s="471"/>
      <c r="H10" s="700"/>
      <c r="I10" s="696"/>
      <c r="J10" s="471"/>
      <c r="K10" s="471"/>
      <c r="L10" s="471"/>
      <c r="M10" s="471"/>
      <c r="N10" s="422"/>
      <c r="O10" s="422"/>
      <c r="P10" s="422"/>
      <c r="Q10" s="422"/>
      <c r="R10" s="510"/>
      <c r="S10" s="510"/>
      <c r="T10" s="510"/>
      <c r="U10" s="1344"/>
      <c r="V10" s="1345"/>
      <c r="W10" s="1345"/>
      <c r="X10" s="1345"/>
      <c r="Y10" s="1344"/>
      <c r="Z10" s="1346"/>
      <c r="AA10" s="1346"/>
      <c r="AB10" s="1346"/>
      <c r="AC10" s="1346"/>
      <c r="AD10" s="1346"/>
      <c r="AE10" s="204"/>
      <c r="AF10" s="205"/>
      <c r="AG10" s="205"/>
      <c r="AH10" s="205"/>
      <c r="AI10" s="205"/>
      <c r="AJ10" s="419"/>
      <c r="AK10" s="419"/>
      <c r="AL10" s="419"/>
      <c r="AM10" s="419"/>
      <c r="AN10" s="419"/>
      <c r="AO10" s="419"/>
      <c r="AP10" s="419"/>
      <c r="AQ10" s="419"/>
      <c r="AR10" s="79">
        <f t="shared" si="0"/>
        <v>0</v>
      </c>
      <c r="AS10" s="863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</row>
    <row r="11" spans="1:88" ht="21" customHeight="1" x14ac:dyDescent="0.35">
      <c r="A11" s="40" t="s">
        <v>468</v>
      </c>
      <c r="B11" s="172">
        <v>7397</v>
      </c>
      <c r="C11" s="172"/>
      <c r="D11" s="415"/>
      <c r="E11" s="415"/>
      <c r="F11" s="415"/>
      <c r="G11" s="415"/>
      <c r="H11" s="699"/>
      <c r="I11" s="508"/>
      <c r="J11" s="415"/>
      <c r="K11" s="415"/>
      <c r="L11" s="415"/>
      <c r="M11" s="415"/>
      <c r="N11" s="422"/>
      <c r="O11" s="422"/>
      <c r="P11" s="422"/>
      <c r="Q11" s="422"/>
      <c r="R11" s="510"/>
      <c r="S11" s="510"/>
      <c r="T11" s="510"/>
      <c r="U11" s="1344"/>
      <c r="V11" s="1345"/>
      <c r="W11" s="1345"/>
      <c r="X11" s="1345"/>
      <c r="Y11" s="1344"/>
      <c r="Z11" s="1346"/>
      <c r="AA11" s="1346"/>
      <c r="AB11" s="1346"/>
      <c r="AC11" s="1346"/>
      <c r="AD11" s="1346"/>
      <c r="AE11" s="204"/>
      <c r="AF11" s="205"/>
      <c r="AG11" s="205"/>
      <c r="AH11" s="205"/>
      <c r="AI11" s="205"/>
      <c r="AJ11" s="419"/>
      <c r="AK11" s="419"/>
      <c r="AL11" s="419"/>
      <c r="AM11" s="419"/>
      <c r="AN11" s="419"/>
      <c r="AO11" s="419"/>
      <c r="AP11" s="419"/>
      <c r="AQ11" s="419"/>
      <c r="AR11" s="79">
        <f t="shared" si="0"/>
        <v>0</v>
      </c>
      <c r="AS11" s="1055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1:88" ht="21" customHeight="1" x14ac:dyDescent="0.35">
      <c r="A12" s="40" t="s">
        <v>229</v>
      </c>
      <c r="B12" s="172">
        <v>5935</v>
      </c>
      <c r="C12" s="172"/>
      <c r="D12" s="471"/>
      <c r="E12" s="471"/>
      <c r="F12" s="471"/>
      <c r="G12" s="471"/>
      <c r="H12" s="700"/>
      <c r="I12" s="696"/>
      <c r="J12" s="471"/>
      <c r="K12" s="471"/>
      <c r="L12" s="471"/>
      <c r="M12" s="471"/>
      <c r="N12" s="422"/>
      <c r="O12" s="422"/>
      <c r="P12" s="422"/>
      <c r="Q12" s="422"/>
      <c r="R12" s="510"/>
      <c r="S12" s="510"/>
      <c r="T12" s="510"/>
      <c r="U12" s="1344"/>
      <c r="V12" s="1345"/>
      <c r="W12" s="1345"/>
      <c r="X12" s="1345"/>
      <c r="Y12" s="1344"/>
      <c r="Z12" s="1346"/>
      <c r="AA12" s="1346"/>
      <c r="AB12" s="1346"/>
      <c r="AC12" s="1346"/>
      <c r="AD12" s="1346"/>
      <c r="AE12" s="204">
        <v>1</v>
      </c>
      <c r="AF12" s="205">
        <v>2</v>
      </c>
      <c r="AG12" s="205">
        <v>1</v>
      </c>
      <c r="AH12" s="205">
        <v>1</v>
      </c>
      <c r="AI12" s="205"/>
      <c r="AJ12" s="419"/>
      <c r="AK12" s="419"/>
      <c r="AL12" s="419"/>
      <c r="AM12" s="419"/>
      <c r="AN12" s="419"/>
      <c r="AO12" s="419"/>
      <c r="AP12" s="419"/>
      <c r="AQ12" s="419"/>
      <c r="AR12" s="79">
        <f t="shared" si="0"/>
        <v>5</v>
      </c>
      <c r="AS12" s="1055"/>
      <c r="AT12" s="39" t="s">
        <v>624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</row>
    <row r="13" spans="1:88" ht="21" customHeight="1" x14ac:dyDescent="0.35">
      <c r="A13" s="40" t="s">
        <v>32</v>
      </c>
      <c r="B13" s="216">
        <v>2644</v>
      </c>
      <c r="C13" s="172"/>
      <c r="D13" s="471"/>
      <c r="E13" s="471"/>
      <c r="F13" s="471"/>
      <c r="G13" s="471"/>
      <c r="H13" s="700"/>
      <c r="I13" s="696"/>
      <c r="J13" s="471"/>
      <c r="K13" s="471"/>
      <c r="L13" s="471"/>
      <c r="M13" s="471"/>
      <c r="N13" s="422"/>
      <c r="O13" s="422"/>
      <c r="P13" s="422"/>
      <c r="Q13" s="422"/>
      <c r="R13" s="510"/>
      <c r="S13" s="510"/>
      <c r="T13" s="510"/>
      <c r="U13" s="1344"/>
      <c r="V13" s="1345"/>
      <c r="W13" s="1345"/>
      <c r="X13" s="1345"/>
      <c r="Y13" s="1344"/>
      <c r="Z13" s="1346"/>
      <c r="AA13" s="1346"/>
      <c r="AB13" s="1346"/>
      <c r="AC13" s="1346"/>
      <c r="AD13" s="1346"/>
      <c r="AE13" s="204"/>
      <c r="AF13" s="205"/>
      <c r="AG13" s="205"/>
      <c r="AH13" s="205"/>
      <c r="AI13" s="205"/>
      <c r="AJ13" s="419"/>
      <c r="AK13" s="419"/>
      <c r="AL13" s="419"/>
      <c r="AM13" s="419"/>
      <c r="AN13" s="419"/>
      <c r="AO13" s="419"/>
      <c r="AP13" s="419"/>
      <c r="AQ13" s="419"/>
      <c r="AR13" s="79">
        <f t="shared" si="0"/>
        <v>0</v>
      </c>
      <c r="AS13" s="1055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</row>
    <row r="14" spans="1:88" ht="21" customHeight="1" x14ac:dyDescent="0.3">
      <c r="A14" s="217" t="s">
        <v>379</v>
      </c>
      <c r="B14" s="218">
        <v>4230</v>
      </c>
      <c r="C14" s="218"/>
      <c r="D14" s="1347"/>
      <c r="E14" s="1347"/>
      <c r="F14" s="1347"/>
      <c r="G14" s="1347"/>
      <c r="H14" s="1348"/>
      <c r="I14" s="1349"/>
      <c r="J14" s="1347"/>
      <c r="K14" s="1347"/>
      <c r="L14" s="1347"/>
      <c r="M14" s="1347"/>
      <c r="N14" s="479"/>
      <c r="O14" s="479"/>
      <c r="P14" s="479"/>
      <c r="Q14" s="479"/>
      <c r="R14" s="511"/>
      <c r="S14" s="511"/>
      <c r="T14" s="511"/>
      <c r="U14" s="1350"/>
      <c r="V14" s="1351"/>
      <c r="W14" s="1351"/>
      <c r="X14" s="1351"/>
      <c r="Y14" s="1350"/>
      <c r="Z14" s="1352"/>
      <c r="AA14" s="1352"/>
      <c r="AB14" s="1352"/>
      <c r="AC14" s="1352"/>
      <c r="AD14" s="1352"/>
      <c r="AE14" s="1353"/>
      <c r="AF14" s="1354"/>
      <c r="AG14" s="1354"/>
      <c r="AH14" s="1354"/>
      <c r="AI14" s="1354"/>
      <c r="AJ14" s="509"/>
      <c r="AK14" s="509"/>
      <c r="AL14" s="509"/>
      <c r="AM14" s="509"/>
      <c r="AN14" s="509"/>
      <c r="AO14" s="509"/>
      <c r="AP14" s="509"/>
      <c r="AQ14" s="509"/>
      <c r="AR14" s="79">
        <f t="shared" si="0"/>
        <v>0</v>
      </c>
      <c r="AS14" s="1041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</row>
    <row r="15" spans="1:88" ht="21" customHeight="1" x14ac:dyDescent="0.3">
      <c r="A15" s="40" t="s">
        <v>299</v>
      </c>
      <c r="B15" s="40">
        <v>7102</v>
      </c>
      <c r="C15" s="40"/>
      <c r="D15" s="419"/>
      <c r="E15" s="419"/>
      <c r="F15" s="419"/>
      <c r="G15" s="419"/>
      <c r="H15" s="698"/>
      <c r="I15" s="507"/>
      <c r="J15" s="419"/>
      <c r="K15" s="419"/>
      <c r="L15" s="419"/>
      <c r="M15" s="419"/>
      <c r="N15" s="422"/>
      <c r="O15" s="422"/>
      <c r="P15" s="422"/>
      <c r="Q15" s="422"/>
      <c r="R15" s="510"/>
      <c r="S15" s="510"/>
      <c r="T15" s="510"/>
      <c r="U15" s="1344"/>
      <c r="V15" s="1344"/>
      <c r="W15" s="1344"/>
      <c r="X15" s="1344"/>
      <c r="Y15" s="1344"/>
      <c r="Z15" s="1344"/>
      <c r="AA15" s="1344"/>
      <c r="AB15" s="1344"/>
      <c r="AC15" s="1344"/>
      <c r="AD15" s="1344"/>
      <c r="AE15" s="206"/>
      <c r="AF15" s="271"/>
      <c r="AG15" s="271"/>
      <c r="AH15" s="271"/>
      <c r="AI15" s="271"/>
      <c r="AJ15" s="419"/>
      <c r="AK15" s="419"/>
      <c r="AL15" s="419"/>
      <c r="AM15" s="419"/>
      <c r="AN15" s="419"/>
      <c r="AO15" s="419"/>
      <c r="AP15" s="419"/>
      <c r="AQ15" s="419"/>
      <c r="AR15" s="79">
        <f t="shared" si="0"/>
        <v>0</v>
      </c>
      <c r="AS15" s="1041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</row>
    <row r="16" spans="1:88" ht="21" customHeight="1" x14ac:dyDescent="0.3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</row>
    <row r="17" spans="1:88" ht="21" customHeight="1" x14ac:dyDescent="0.3">
      <c r="A17" s="47" t="s">
        <v>360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</row>
    <row r="18" spans="1:88" ht="21" customHeight="1" x14ac:dyDescent="0.3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</row>
    <row r="19" spans="1:88" ht="21" customHeigh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</row>
    <row r="20" spans="1:88" ht="21" customHeigh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</row>
    <row r="21" spans="1:88" ht="21" customHeigh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</row>
    <row r="22" spans="1:88" ht="21" customHeight="1" x14ac:dyDescent="0.3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</row>
    <row r="23" spans="1:88" ht="15" x14ac:dyDescent="0.25"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</row>
    <row r="24" spans="1:88" ht="15" x14ac:dyDescent="0.25"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</row>
    <row r="25" spans="1:88" ht="15" x14ac:dyDescent="0.25"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</row>
    <row r="26" spans="1:88" ht="15" x14ac:dyDescent="0.25"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</row>
    <row r="27" spans="1:88" ht="15" x14ac:dyDescent="0.25"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</row>
    <row r="28" spans="1:88" ht="15" x14ac:dyDescent="0.25"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</row>
    <row r="29" spans="1:88" ht="15" x14ac:dyDescent="0.25"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</row>
    <row r="30" spans="1:88" ht="15" x14ac:dyDescent="0.25"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</row>
    <row r="31" spans="1:88" ht="15" x14ac:dyDescent="0.25"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</row>
    <row r="32" spans="1:88" ht="15" x14ac:dyDescent="0.25"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</row>
    <row r="33" spans="18:88" ht="15" x14ac:dyDescent="0.25"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</row>
    <row r="34" spans="18:88" ht="15" x14ac:dyDescent="0.25"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</row>
    <row r="35" spans="18:88" ht="15" x14ac:dyDescent="0.25"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</row>
    <row r="36" spans="18:88" ht="15" x14ac:dyDescent="0.25"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</row>
    <row r="37" spans="18:88" ht="15" x14ac:dyDescent="0.25"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</row>
    <row r="38" spans="18:88" ht="15" x14ac:dyDescent="0.25"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</row>
    <row r="39" spans="18:88" ht="15" x14ac:dyDescent="0.25"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</row>
    <row r="40" spans="18:88" ht="15" x14ac:dyDescent="0.25"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</row>
    <row r="41" spans="18:88" ht="15" x14ac:dyDescent="0.25"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</row>
    <row r="42" spans="18:88" ht="15" x14ac:dyDescent="0.25"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</row>
    <row r="43" spans="18:88" ht="15" x14ac:dyDescent="0.25"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</row>
    <row r="44" spans="18:88" ht="15" x14ac:dyDescent="0.25"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</row>
    <row r="45" spans="18:88" ht="15" x14ac:dyDescent="0.25"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</row>
    <row r="46" spans="18:88" ht="15" x14ac:dyDescent="0.25"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</row>
  </sheetData>
  <sortState xmlns:xlrd2="http://schemas.microsoft.com/office/spreadsheetml/2017/richdata2" ref="A6:AR15">
    <sortCondition descending="1" ref="AR6:AR15"/>
  </sortState>
  <mergeCells count="10">
    <mergeCell ref="AN3:AQ3"/>
    <mergeCell ref="D3:H3"/>
    <mergeCell ref="T1:AJ1"/>
    <mergeCell ref="AJ3:AM3"/>
    <mergeCell ref="R3:T3"/>
    <mergeCell ref="N3:P3"/>
    <mergeCell ref="U3:Y3"/>
    <mergeCell ref="AE3:AI3"/>
    <mergeCell ref="I3:M3"/>
    <mergeCell ref="Z3:AD3"/>
  </mergeCells>
  <phoneticPr fontId="5" type="noConversion"/>
  <pageMargins left="0.5" right="0.5" top="0.5" bottom="0.5" header="0" footer="0"/>
  <pageSetup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Q18"/>
  <sheetViews>
    <sheetView zoomScale="80" zoomScaleNormal="80" workbookViewId="0">
      <pane xSplit="1" topLeftCell="AH1" activePane="topRight" state="frozen"/>
      <selection activeCell="BS17" sqref="BS17"/>
      <selection pane="topRight" activeCell="AQ18" sqref="AQ18"/>
    </sheetView>
  </sheetViews>
  <sheetFormatPr defaultRowHeight="13.2" x14ac:dyDescent="0.25"/>
  <cols>
    <col min="1" max="1" width="27" customWidth="1"/>
    <col min="3" max="42" width="4.6640625" customWidth="1"/>
  </cols>
  <sheetData>
    <row r="1" spans="1:43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Q1" s="1500"/>
      <c r="R1" s="1500"/>
      <c r="S1" s="1500"/>
      <c r="T1" s="1500"/>
      <c r="U1" s="1500"/>
      <c r="V1" s="1500"/>
      <c r="W1" s="1500"/>
      <c r="X1" s="1500"/>
      <c r="Y1" s="1500"/>
      <c r="Z1" s="1500"/>
      <c r="AA1" s="1500"/>
      <c r="AB1" s="1500"/>
      <c r="AC1" s="1500"/>
      <c r="AD1" s="1500"/>
      <c r="AE1" s="1500"/>
      <c r="AF1" s="1500"/>
      <c r="AG1" s="1500"/>
      <c r="AH1" s="1500"/>
      <c r="AI1" s="159"/>
      <c r="AJ1" s="159"/>
    </row>
    <row r="2" spans="1:43" ht="20.399999999999999" x14ac:dyDescent="0.35">
      <c r="A2" s="358" t="s">
        <v>201</v>
      </c>
      <c r="B2" s="142"/>
      <c r="C2" s="142"/>
      <c r="D2" s="1"/>
      <c r="E2" s="1"/>
      <c r="F2" s="1"/>
      <c r="G2" s="1"/>
      <c r="H2" s="1"/>
      <c r="I2" s="1"/>
      <c r="J2" s="1"/>
      <c r="K2" s="1"/>
      <c r="L2" s="2" t="s">
        <v>0</v>
      </c>
      <c r="M2" s="2" t="s">
        <v>0</v>
      </c>
      <c r="N2" s="2"/>
      <c r="Q2" s="2"/>
    </row>
    <row r="3" spans="1:43" ht="18.600000000000001" x14ac:dyDescent="0.4">
      <c r="A3" s="1"/>
      <c r="B3" s="1"/>
      <c r="C3" s="1"/>
      <c r="D3" s="1631" t="s">
        <v>298</v>
      </c>
      <c r="E3" s="1631"/>
      <c r="F3" s="1631"/>
      <c r="G3" s="1632"/>
      <c r="H3" s="1637" t="s">
        <v>298</v>
      </c>
      <c r="I3" s="1638"/>
      <c r="J3" s="1638"/>
      <c r="K3" s="1639"/>
      <c r="L3" s="1623" t="s">
        <v>114</v>
      </c>
      <c r="M3" s="1624"/>
      <c r="N3" s="1624"/>
      <c r="O3" s="1514" t="s">
        <v>1</v>
      </c>
      <c r="P3" s="1515"/>
      <c r="Q3" s="1515"/>
      <c r="R3" s="1582" t="s">
        <v>252</v>
      </c>
      <c r="S3" s="1582"/>
      <c r="T3" s="1582"/>
      <c r="U3" s="1582"/>
      <c r="V3" s="1633"/>
      <c r="W3" s="1518" t="s">
        <v>252</v>
      </c>
      <c r="X3" s="1518"/>
      <c r="Y3" s="1518"/>
      <c r="Z3" s="1518"/>
      <c r="AA3" s="1519"/>
      <c r="AB3" s="1634" t="s">
        <v>251</v>
      </c>
      <c r="AC3" s="1635"/>
      <c r="AD3" s="1635"/>
      <c r="AE3" s="1636"/>
      <c r="AF3" s="266"/>
      <c r="AG3" s="1585" t="s">
        <v>298</v>
      </c>
      <c r="AH3" s="1585"/>
      <c r="AI3" s="1585"/>
      <c r="AJ3" s="1585"/>
      <c r="AK3" s="1585"/>
      <c r="AL3" s="1511" t="s">
        <v>252</v>
      </c>
      <c r="AM3" s="1512"/>
      <c r="AN3" s="1512"/>
      <c r="AO3" s="1513"/>
    </row>
    <row r="4" spans="1:43" ht="94.95" customHeight="1" x14ac:dyDescent="0.35">
      <c r="A4" s="3" t="s">
        <v>196</v>
      </c>
      <c r="B4" s="3" t="s">
        <v>220</v>
      </c>
      <c r="C4" s="3"/>
      <c r="D4" s="367" t="s">
        <v>58</v>
      </c>
      <c r="E4" s="367" t="s">
        <v>59</v>
      </c>
      <c r="F4" s="367" t="s">
        <v>210</v>
      </c>
      <c r="G4" s="694" t="s">
        <v>42</v>
      </c>
      <c r="H4" s="620" t="s">
        <v>58</v>
      </c>
      <c r="I4" s="620" t="s">
        <v>59</v>
      </c>
      <c r="J4" s="620" t="s">
        <v>210</v>
      </c>
      <c r="K4" s="620" t="s">
        <v>42</v>
      </c>
      <c r="L4" s="505" t="s">
        <v>58</v>
      </c>
      <c r="M4" s="505" t="s">
        <v>59</v>
      </c>
      <c r="N4" s="505" t="s">
        <v>42</v>
      </c>
      <c r="O4" s="464" t="s">
        <v>58</v>
      </c>
      <c r="P4" s="464" t="s">
        <v>172</v>
      </c>
      <c r="Q4" s="464" t="s">
        <v>59</v>
      </c>
      <c r="R4" s="364" t="s">
        <v>58</v>
      </c>
      <c r="S4" s="364" t="s">
        <v>67</v>
      </c>
      <c r="T4" s="364" t="s">
        <v>59</v>
      </c>
      <c r="U4" s="364" t="s">
        <v>210</v>
      </c>
      <c r="V4" s="706" t="s">
        <v>215</v>
      </c>
      <c r="W4" s="363" t="s">
        <v>58</v>
      </c>
      <c r="X4" s="363" t="s">
        <v>67</v>
      </c>
      <c r="Y4" s="363" t="s">
        <v>59</v>
      </c>
      <c r="Z4" s="363" t="s">
        <v>210</v>
      </c>
      <c r="AA4" s="363" t="s">
        <v>215</v>
      </c>
      <c r="AB4" s="377" t="s">
        <v>58</v>
      </c>
      <c r="AC4" s="378" t="s">
        <v>59</v>
      </c>
      <c r="AD4" s="378" t="s">
        <v>210</v>
      </c>
      <c r="AE4" s="378" t="s">
        <v>42</v>
      </c>
      <c r="AF4" s="378" t="s">
        <v>67</v>
      </c>
      <c r="AG4" s="367" t="s">
        <v>58</v>
      </c>
      <c r="AH4" s="367" t="s">
        <v>59</v>
      </c>
      <c r="AI4" s="367" t="s">
        <v>210</v>
      </c>
      <c r="AJ4" s="367" t="s">
        <v>67</v>
      </c>
      <c r="AK4" s="367" t="s">
        <v>42</v>
      </c>
      <c r="AL4" s="364" t="s">
        <v>58</v>
      </c>
      <c r="AM4" s="364" t="s">
        <v>59</v>
      </c>
      <c r="AN4" s="364" t="s">
        <v>210</v>
      </c>
      <c r="AO4" s="364" t="s">
        <v>42</v>
      </c>
      <c r="AP4" s="11" t="s">
        <v>20</v>
      </c>
      <c r="AQ4" s="50" t="s">
        <v>499</v>
      </c>
    </row>
    <row r="5" spans="1:43" ht="16.5" customHeight="1" x14ac:dyDescent="0.3">
      <c r="A5" s="3"/>
      <c r="B5" s="3"/>
      <c r="C5" s="3"/>
      <c r="D5" s="459"/>
      <c r="E5" s="459"/>
      <c r="F5" s="459"/>
      <c r="G5" s="695"/>
      <c r="H5" s="619"/>
      <c r="I5" s="459"/>
      <c r="J5" s="459"/>
      <c r="K5" s="459"/>
      <c r="L5" s="506"/>
      <c r="M5" s="506"/>
      <c r="N5" s="506"/>
      <c r="O5" s="467"/>
      <c r="P5" s="467"/>
      <c r="Q5" s="467"/>
      <c r="R5" s="127"/>
      <c r="S5" s="127"/>
      <c r="T5" s="127"/>
      <c r="U5" s="127"/>
      <c r="V5" s="707"/>
      <c r="W5" s="701"/>
      <c r="X5" s="624"/>
      <c r="Y5" s="624"/>
      <c r="Z5" s="624"/>
      <c r="AA5" s="624"/>
      <c r="AB5" s="202"/>
      <c r="AC5" s="203"/>
      <c r="AD5" s="203"/>
      <c r="AE5" s="203"/>
      <c r="AF5" s="203"/>
      <c r="AG5" s="459"/>
      <c r="AH5" s="459"/>
      <c r="AI5" s="459"/>
      <c r="AJ5" s="459"/>
      <c r="AK5" s="459"/>
      <c r="AL5" s="126"/>
      <c r="AM5" s="126"/>
      <c r="AN5" s="126"/>
      <c r="AO5" s="126"/>
      <c r="AP5" s="79"/>
      <c r="AQ5" s="856"/>
    </row>
    <row r="6" spans="1:43" ht="15.6" x14ac:dyDescent="0.3">
      <c r="A6" s="16"/>
      <c r="B6" s="207"/>
      <c r="C6" s="150"/>
      <c r="D6" s="507"/>
      <c r="E6" s="507"/>
      <c r="F6" s="507"/>
      <c r="G6" s="698"/>
      <c r="H6" s="507"/>
      <c r="I6" s="507"/>
      <c r="J6" s="507"/>
      <c r="K6" s="507"/>
      <c r="L6" s="510"/>
      <c r="M6" s="510"/>
      <c r="N6" s="510"/>
      <c r="O6" s="422"/>
      <c r="P6" s="422"/>
      <c r="Q6" s="422"/>
      <c r="R6" s="128"/>
      <c r="S6" s="128"/>
      <c r="T6" s="128"/>
      <c r="U6" s="128"/>
      <c r="V6" s="708"/>
      <c r="W6" s="702"/>
      <c r="X6" s="625"/>
      <c r="Y6" s="625"/>
      <c r="Z6" s="625"/>
      <c r="AA6" s="625"/>
      <c r="AB6" s="204"/>
      <c r="AC6" s="205"/>
      <c r="AD6" s="205"/>
      <c r="AE6" s="205"/>
      <c r="AF6" s="205"/>
      <c r="AG6" s="419"/>
      <c r="AH6" s="419"/>
      <c r="AI6" s="419"/>
      <c r="AJ6" s="419"/>
      <c r="AK6" s="419"/>
      <c r="AL6" s="122"/>
      <c r="AM6" s="122"/>
      <c r="AN6" s="122"/>
      <c r="AO6" s="122"/>
      <c r="AP6" s="79">
        <f>SUM(D6:AO6)</f>
        <v>0</v>
      </c>
      <c r="AQ6" s="852"/>
    </row>
    <row r="7" spans="1:43" ht="15.6" x14ac:dyDescent="0.3">
      <c r="A7" s="32" t="s">
        <v>267</v>
      </c>
      <c r="B7" s="151">
        <v>5782</v>
      </c>
      <c r="C7" s="151"/>
      <c r="D7" s="508"/>
      <c r="E7" s="508"/>
      <c r="F7" s="508"/>
      <c r="G7" s="699"/>
      <c r="H7" s="508"/>
      <c r="I7" s="508"/>
      <c r="J7" s="508"/>
      <c r="K7" s="508"/>
      <c r="L7" s="510"/>
      <c r="M7" s="510"/>
      <c r="N7" s="510"/>
      <c r="O7" s="422"/>
      <c r="P7" s="422"/>
      <c r="Q7" s="422"/>
      <c r="R7" s="128"/>
      <c r="S7" s="128"/>
      <c r="T7" s="128"/>
      <c r="U7" s="128"/>
      <c r="V7" s="708"/>
      <c r="W7" s="702"/>
      <c r="X7" s="625"/>
      <c r="Y7" s="625"/>
      <c r="Z7" s="625"/>
      <c r="AA7" s="625"/>
      <c r="AB7" s="204"/>
      <c r="AC7" s="205"/>
      <c r="AD7" s="205"/>
      <c r="AE7" s="205"/>
      <c r="AF7" s="205"/>
      <c r="AG7" s="419"/>
      <c r="AH7" s="419"/>
      <c r="AI7" s="419"/>
      <c r="AJ7" s="419"/>
      <c r="AK7" s="419"/>
      <c r="AL7" s="122"/>
      <c r="AM7" s="122"/>
      <c r="AN7" s="122"/>
      <c r="AO7" s="122"/>
      <c r="AP7" s="79">
        <f>SUM(D7:AO7)</f>
        <v>0</v>
      </c>
      <c r="AQ7" s="852"/>
    </row>
    <row r="8" spans="1:43" ht="15.6" x14ac:dyDescent="0.3">
      <c r="A8" s="32" t="s">
        <v>647</v>
      </c>
      <c r="B8" s="152">
        <v>7102</v>
      </c>
      <c r="C8" s="151"/>
      <c r="D8" s="508">
        <v>1</v>
      </c>
      <c r="E8" s="508">
        <v>1</v>
      </c>
      <c r="F8" s="508">
        <v>1</v>
      </c>
      <c r="G8" s="699">
        <v>1</v>
      </c>
      <c r="H8" s="508">
        <v>1</v>
      </c>
      <c r="I8" s="508">
        <v>1</v>
      </c>
      <c r="J8" s="508">
        <v>1</v>
      </c>
      <c r="K8" s="508">
        <v>1</v>
      </c>
      <c r="L8" s="510"/>
      <c r="M8" s="510"/>
      <c r="N8" s="510"/>
      <c r="O8" s="422">
        <v>5</v>
      </c>
      <c r="P8" s="422">
        <v>2</v>
      </c>
      <c r="Q8" s="422">
        <v>4</v>
      </c>
      <c r="R8" s="128"/>
      <c r="S8" s="128"/>
      <c r="T8" s="128"/>
      <c r="U8" s="128"/>
      <c r="V8" s="708"/>
      <c r="W8" s="702"/>
      <c r="X8" s="625"/>
      <c r="Y8" s="625"/>
      <c r="Z8" s="625"/>
      <c r="AA8" s="625"/>
      <c r="AB8" s="204"/>
      <c r="AC8" s="205"/>
      <c r="AD8" s="205"/>
      <c r="AE8" s="205"/>
      <c r="AF8" s="205"/>
      <c r="AG8" s="419"/>
      <c r="AH8" s="419"/>
      <c r="AI8" s="419"/>
      <c r="AJ8" s="419"/>
      <c r="AK8" s="419"/>
      <c r="AL8" s="122"/>
      <c r="AM8" s="122"/>
      <c r="AN8" s="122"/>
      <c r="AO8" s="122"/>
      <c r="AP8" s="79">
        <f>SUM(D8:AK8)</f>
        <v>19</v>
      </c>
      <c r="AQ8" s="852">
        <v>2</v>
      </c>
    </row>
    <row r="9" spans="1:43" ht="15.6" x14ac:dyDescent="0.3">
      <c r="A9" s="32" t="s">
        <v>158</v>
      </c>
      <c r="B9" s="152">
        <v>4680</v>
      </c>
      <c r="C9" s="151"/>
      <c r="D9" s="508">
        <v>2</v>
      </c>
      <c r="E9" s="508">
        <v>2</v>
      </c>
      <c r="F9" s="508">
        <v>2</v>
      </c>
      <c r="G9" s="699">
        <v>2</v>
      </c>
      <c r="H9" s="508">
        <v>2</v>
      </c>
      <c r="I9" s="508">
        <v>2</v>
      </c>
      <c r="J9" s="508">
        <v>2</v>
      </c>
      <c r="K9" s="508">
        <v>2</v>
      </c>
      <c r="L9" s="510"/>
      <c r="M9" s="510"/>
      <c r="N9" s="510"/>
      <c r="O9" s="422">
        <v>3</v>
      </c>
      <c r="P9" s="422">
        <v>1</v>
      </c>
      <c r="Q9" s="422">
        <v>3</v>
      </c>
      <c r="R9" s="128"/>
      <c r="S9" s="128"/>
      <c r="T9" s="128"/>
      <c r="U9" s="128"/>
      <c r="V9" s="708"/>
      <c r="W9" s="702"/>
      <c r="X9" s="625"/>
      <c r="Y9" s="625"/>
      <c r="Z9" s="625"/>
      <c r="AA9" s="625"/>
      <c r="AB9" s="204"/>
      <c r="AC9" s="205"/>
      <c r="AD9" s="205"/>
      <c r="AE9" s="205"/>
      <c r="AF9" s="205"/>
      <c r="AG9" s="419"/>
      <c r="AH9" s="419"/>
      <c r="AI9" s="419"/>
      <c r="AJ9" s="419"/>
      <c r="AK9" s="419"/>
      <c r="AL9" s="122"/>
      <c r="AM9" s="122"/>
      <c r="AN9" s="122"/>
      <c r="AO9" s="122"/>
      <c r="AP9" s="79">
        <f>SUM(D9:AK9)</f>
        <v>23</v>
      </c>
      <c r="AQ9" s="852">
        <v>1</v>
      </c>
    </row>
    <row r="10" spans="1:43" ht="15.6" x14ac:dyDescent="0.3">
      <c r="A10" s="16"/>
      <c r="B10" s="32"/>
      <c r="C10" s="32"/>
      <c r="D10" s="415"/>
      <c r="E10" s="415"/>
      <c r="F10" s="415"/>
      <c r="G10" s="699"/>
      <c r="H10" s="508"/>
      <c r="I10" s="415"/>
      <c r="J10" s="415"/>
      <c r="K10" s="415"/>
      <c r="L10" s="510"/>
      <c r="M10" s="510"/>
      <c r="N10" s="510"/>
      <c r="O10" s="422"/>
      <c r="P10" s="422"/>
      <c r="Q10" s="422"/>
      <c r="R10" s="128"/>
      <c r="S10" s="128"/>
      <c r="T10" s="128"/>
      <c r="U10" s="128"/>
      <c r="V10" s="708"/>
      <c r="W10" s="702"/>
      <c r="X10" s="625"/>
      <c r="Y10" s="625"/>
      <c r="Z10" s="625"/>
      <c r="AA10" s="625"/>
      <c r="AB10" s="204"/>
      <c r="AC10" s="205"/>
      <c r="AD10" s="205"/>
      <c r="AE10" s="205"/>
      <c r="AF10" s="205"/>
      <c r="AG10" s="419"/>
      <c r="AH10" s="419"/>
      <c r="AI10" s="419"/>
      <c r="AJ10" s="419"/>
      <c r="AK10" s="419"/>
      <c r="AL10" s="122"/>
      <c r="AM10" s="122"/>
      <c r="AN10" s="122"/>
      <c r="AO10" s="122"/>
      <c r="AP10" s="79">
        <f t="shared" ref="AP10:AP15" si="0">SUM(D10:AO10)</f>
        <v>0</v>
      </c>
      <c r="AQ10" s="851"/>
    </row>
    <row r="11" spans="1:43" ht="15.6" x14ac:dyDescent="0.3">
      <c r="A11" s="16"/>
      <c r="B11" s="105">
        <v>7229</v>
      </c>
      <c r="C11" s="32"/>
      <c r="D11" s="471"/>
      <c r="E11" s="471"/>
      <c r="F11" s="471"/>
      <c r="G11" s="700"/>
      <c r="H11" s="696"/>
      <c r="I11" s="471"/>
      <c r="J11" s="471"/>
      <c r="K11" s="471"/>
      <c r="L11" s="510"/>
      <c r="M11" s="510"/>
      <c r="N11" s="510"/>
      <c r="O11" s="422"/>
      <c r="P11" s="422"/>
      <c r="Q11" s="422"/>
      <c r="R11" s="128"/>
      <c r="S11" s="128"/>
      <c r="T11" s="128"/>
      <c r="U11" s="128"/>
      <c r="V11" s="708"/>
      <c r="W11" s="702"/>
      <c r="X11" s="625"/>
      <c r="Y11" s="625"/>
      <c r="Z11" s="625"/>
      <c r="AA11" s="625"/>
      <c r="AB11" s="208"/>
      <c r="AC11" s="210"/>
      <c r="AD11" s="210"/>
      <c r="AE11" s="210"/>
      <c r="AF11" s="210"/>
      <c r="AG11" s="419"/>
      <c r="AH11" s="419"/>
      <c r="AI11" s="419"/>
      <c r="AJ11" s="419"/>
      <c r="AK11" s="419"/>
      <c r="AL11" s="122"/>
      <c r="AM11" s="122"/>
      <c r="AN11" s="122"/>
      <c r="AO11" s="122"/>
      <c r="AP11" s="79">
        <f t="shared" si="0"/>
        <v>0</v>
      </c>
      <c r="AQ11" s="852"/>
    </row>
    <row r="12" spans="1:43" ht="15.6" x14ac:dyDescent="0.3">
      <c r="A12" s="59"/>
      <c r="B12" s="134">
        <v>7283</v>
      </c>
      <c r="C12" s="16"/>
      <c r="D12" s="419"/>
      <c r="E12" s="419"/>
      <c r="F12" s="419"/>
      <c r="G12" s="698"/>
      <c r="H12" s="697"/>
      <c r="I12" s="509"/>
      <c r="J12" s="509"/>
      <c r="K12" s="509"/>
      <c r="L12" s="511"/>
      <c r="M12" s="511"/>
      <c r="N12" s="511"/>
      <c r="O12" s="479"/>
      <c r="P12" s="479"/>
      <c r="Q12" s="479"/>
      <c r="R12" s="316"/>
      <c r="S12" s="316"/>
      <c r="T12" s="316"/>
      <c r="U12" s="316"/>
      <c r="V12" s="709"/>
      <c r="W12" s="703"/>
      <c r="X12" s="626"/>
      <c r="Y12" s="626"/>
      <c r="Z12" s="626"/>
      <c r="AA12" s="626"/>
      <c r="AB12" s="269"/>
      <c r="AC12" s="270"/>
      <c r="AD12" s="270"/>
      <c r="AE12" s="270"/>
      <c r="AF12" s="270"/>
      <c r="AG12" s="509"/>
      <c r="AH12" s="509"/>
      <c r="AI12" s="509"/>
      <c r="AJ12" s="509"/>
      <c r="AK12" s="509"/>
      <c r="AL12" s="317"/>
      <c r="AM12" s="317"/>
      <c r="AN12" s="317"/>
      <c r="AO12" s="317"/>
      <c r="AP12" s="79">
        <f t="shared" si="0"/>
        <v>0</v>
      </c>
      <c r="AQ12" s="851"/>
    </row>
    <row r="13" spans="1:43" ht="15.6" x14ac:dyDescent="0.3">
      <c r="A13" s="59"/>
      <c r="B13" s="134"/>
      <c r="C13" s="16"/>
      <c r="D13" s="419"/>
      <c r="E13" s="419"/>
      <c r="F13" s="419"/>
      <c r="G13" s="698"/>
      <c r="H13" s="697"/>
      <c r="I13" s="509"/>
      <c r="J13" s="509"/>
      <c r="K13" s="509"/>
      <c r="L13" s="511"/>
      <c r="M13" s="511"/>
      <c r="N13" s="511"/>
      <c r="O13" s="479"/>
      <c r="P13" s="479"/>
      <c r="Q13" s="479"/>
      <c r="R13" s="316"/>
      <c r="S13" s="316"/>
      <c r="T13" s="316"/>
      <c r="U13" s="316"/>
      <c r="V13" s="709"/>
      <c r="W13" s="704"/>
      <c r="X13" s="317"/>
      <c r="Y13" s="317"/>
      <c r="Z13" s="317"/>
      <c r="AA13" s="317"/>
      <c r="AB13" s="206"/>
      <c r="AC13" s="271"/>
      <c r="AD13" s="271"/>
      <c r="AE13" s="271"/>
      <c r="AF13" s="272"/>
      <c r="AG13" s="509"/>
      <c r="AH13" s="509"/>
      <c r="AI13" s="509"/>
      <c r="AJ13" s="509"/>
      <c r="AK13" s="509"/>
      <c r="AL13" s="317"/>
      <c r="AM13" s="317"/>
      <c r="AN13" s="317"/>
      <c r="AO13" s="317"/>
      <c r="AP13" s="79">
        <f t="shared" si="0"/>
        <v>0</v>
      </c>
      <c r="AQ13" s="851"/>
    </row>
    <row r="14" spans="1:43" ht="15.6" x14ac:dyDescent="0.3">
      <c r="A14" s="59"/>
      <c r="B14" s="134"/>
      <c r="C14" s="16"/>
      <c r="D14" s="419"/>
      <c r="E14" s="419"/>
      <c r="F14" s="419"/>
      <c r="G14" s="698"/>
      <c r="H14" s="697"/>
      <c r="I14" s="509"/>
      <c r="J14" s="509"/>
      <c r="K14" s="509"/>
      <c r="L14" s="511"/>
      <c r="M14" s="511"/>
      <c r="N14" s="511"/>
      <c r="O14" s="479"/>
      <c r="P14" s="479"/>
      <c r="Q14" s="479"/>
      <c r="R14" s="316"/>
      <c r="S14" s="316"/>
      <c r="T14" s="316"/>
      <c r="U14" s="316"/>
      <c r="V14" s="709"/>
      <c r="W14" s="704"/>
      <c r="X14" s="317"/>
      <c r="Y14" s="317"/>
      <c r="Z14" s="317"/>
      <c r="AA14" s="317"/>
      <c r="AB14" s="209"/>
      <c r="AC14" s="209"/>
      <c r="AD14" s="209"/>
      <c r="AE14" s="209"/>
      <c r="AF14" s="209"/>
      <c r="AG14" s="509"/>
      <c r="AH14" s="509"/>
      <c r="AI14" s="509"/>
      <c r="AJ14" s="509"/>
      <c r="AK14" s="509"/>
      <c r="AL14" s="317"/>
      <c r="AM14" s="317"/>
      <c r="AN14" s="317"/>
      <c r="AO14" s="317"/>
      <c r="AP14" s="79">
        <f t="shared" si="0"/>
        <v>0</v>
      </c>
      <c r="AQ14" s="852"/>
    </row>
    <row r="15" spans="1:43" ht="15.6" x14ac:dyDescent="0.3">
      <c r="A15" s="16"/>
      <c r="B15" s="134"/>
      <c r="C15" s="16"/>
      <c r="D15" s="419"/>
      <c r="E15" s="419"/>
      <c r="F15" s="419"/>
      <c r="G15" s="698"/>
      <c r="H15" s="507"/>
      <c r="I15" s="419"/>
      <c r="J15" s="419"/>
      <c r="K15" s="419"/>
      <c r="L15" s="510"/>
      <c r="M15" s="510"/>
      <c r="N15" s="510"/>
      <c r="O15" s="422"/>
      <c r="P15" s="422"/>
      <c r="Q15" s="422"/>
      <c r="R15" s="122"/>
      <c r="S15" s="122"/>
      <c r="T15" s="122"/>
      <c r="U15" s="122"/>
      <c r="V15" s="708"/>
      <c r="W15" s="705"/>
      <c r="X15" s="122"/>
      <c r="Y15" s="122"/>
      <c r="Z15" s="122"/>
      <c r="AA15" s="122"/>
      <c r="AB15" s="111"/>
      <c r="AC15" s="111"/>
      <c r="AD15" s="111"/>
      <c r="AE15" s="111"/>
      <c r="AF15" s="111"/>
      <c r="AG15" s="419"/>
      <c r="AH15" s="419"/>
      <c r="AI15" s="419"/>
      <c r="AJ15" s="419"/>
      <c r="AK15" s="419"/>
      <c r="AL15" s="122"/>
      <c r="AM15" s="122"/>
      <c r="AN15" s="122"/>
      <c r="AO15" s="122"/>
      <c r="AP15" s="79">
        <f t="shared" si="0"/>
        <v>0</v>
      </c>
      <c r="AQ15" s="852"/>
    </row>
    <row r="16" spans="1:43" ht="15.6" x14ac:dyDescent="0.3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"/>
      <c r="AQ16" s="39"/>
    </row>
    <row r="17" spans="1:43" ht="15.6" x14ac:dyDescent="0.3">
      <c r="A17" s="47" t="s">
        <v>314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"/>
      <c r="AQ17" s="39"/>
    </row>
    <row r="18" spans="1:43" ht="15" x14ac:dyDescent="0.25">
      <c r="A18" s="47" t="s">
        <v>360</v>
      </c>
    </row>
  </sheetData>
  <sortState xmlns:xlrd2="http://schemas.microsoft.com/office/spreadsheetml/2017/richdata2" ref="A6:AP15">
    <sortCondition descending="1" ref="AP6:AP15"/>
  </sortState>
  <mergeCells count="10">
    <mergeCell ref="AL3:AO3"/>
    <mergeCell ref="D3:G3"/>
    <mergeCell ref="Q1:AH1"/>
    <mergeCell ref="AG3:AK3"/>
    <mergeCell ref="L3:N3"/>
    <mergeCell ref="O3:Q3"/>
    <mergeCell ref="R3:V3"/>
    <mergeCell ref="AB3:AE3"/>
    <mergeCell ref="H3:K3"/>
    <mergeCell ref="W3:AA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16"/>
  <sheetViews>
    <sheetView zoomScale="80" zoomScaleNormal="80" workbookViewId="0">
      <selection activeCell="L19" sqref="L19:M19"/>
    </sheetView>
  </sheetViews>
  <sheetFormatPr defaultRowHeight="13.2" x14ac:dyDescent="0.25"/>
  <cols>
    <col min="1" max="1" width="35.109375" bestFit="1" customWidth="1"/>
    <col min="2" max="2" width="15.6640625" bestFit="1" customWidth="1"/>
    <col min="3" max="3" width="2" customWidth="1"/>
    <col min="4" max="6" width="6.5546875" customWidth="1"/>
    <col min="7" max="13" width="5.88671875" customWidth="1"/>
    <col min="14" max="15" width="7" customWidth="1"/>
    <col min="16" max="25" width="7.44140625" customWidth="1"/>
    <col min="26" max="26" width="7" customWidth="1"/>
  </cols>
  <sheetData>
    <row r="1" spans="1:27" ht="26.4" x14ac:dyDescent="0.6">
      <c r="A1" s="355" t="s">
        <v>504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R1" s="1500"/>
      <c r="S1" s="1500"/>
      <c r="T1" s="1500"/>
      <c r="U1" s="1500"/>
      <c r="V1" s="1500"/>
      <c r="W1" s="1500"/>
      <c r="X1" s="1500"/>
      <c r="Y1" s="1500"/>
    </row>
    <row r="2" spans="1:27" ht="17.399999999999999" x14ac:dyDescent="0.3">
      <c r="A2" s="142" t="s">
        <v>200</v>
      </c>
      <c r="B2" s="142"/>
      <c r="C2" s="142"/>
      <c r="D2" s="1"/>
      <c r="E2" s="1"/>
      <c r="F2" s="1"/>
      <c r="G2" s="1"/>
      <c r="H2" s="1"/>
      <c r="I2" s="1"/>
      <c r="J2" s="1"/>
      <c r="K2" s="1"/>
      <c r="L2" s="1"/>
      <c r="M2" s="1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18.600000000000001" x14ac:dyDescent="0.4">
      <c r="A3" s="1"/>
      <c r="B3" s="1"/>
      <c r="C3" s="1"/>
      <c r="D3" s="1596" t="s">
        <v>298</v>
      </c>
      <c r="E3" s="1597"/>
      <c r="F3" s="1597"/>
      <c r="G3" s="1640"/>
      <c r="H3" s="1105"/>
      <c r="I3" s="1597" t="s">
        <v>298</v>
      </c>
      <c r="J3" s="1597"/>
      <c r="K3" s="1597"/>
      <c r="L3" s="1598"/>
      <c r="M3" s="1106"/>
      <c r="N3" s="1644" t="s">
        <v>1</v>
      </c>
      <c r="O3" s="1644"/>
      <c r="P3" s="1644"/>
      <c r="Q3" s="936"/>
      <c r="R3" s="1641" t="s">
        <v>251</v>
      </c>
      <c r="S3" s="1642"/>
      <c r="T3" s="1642"/>
      <c r="U3" s="1643"/>
      <c r="V3" s="1497" t="s">
        <v>296</v>
      </c>
      <c r="W3" s="1498"/>
      <c r="X3" s="1498"/>
      <c r="Y3" s="1499"/>
    </row>
    <row r="4" spans="1:27" ht="118.8" x14ac:dyDescent="0.3">
      <c r="A4" s="3" t="s">
        <v>196</v>
      </c>
      <c r="B4" s="3" t="s">
        <v>19</v>
      </c>
      <c r="C4" s="3"/>
      <c r="D4" s="338" t="s">
        <v>58</v>
      </c>
      <c r="E4" s="338" t="s">
        <v>59</v>
      </c>
      <c r="F4" s="338" t="s">
        <v>215</v>
      </c>
      <c r="G4" s="1109" t="s">
        <v>210</v>
      </c>
      <c r="H4" s="1114" t="s">
        <v>349</v>
      </c>
      <c r="I4" s="661" t="s">
        <v>58</v>
      </c>
      <c r="J4" s="661" t="s">
        <v>59</v>
      </c>
      <c r="K4" s="661" t="s">
        <v>215</v>
      </c>
      <c r="L4" s="661" t="s">
        <v>210</v>
      </c>
      <c r="M4" s="1121" t="s">
        <v>349</v>
      </c>
      <c r="N4" s="478" t="s">
        <v>58</v>
      </c>
      <c r="O4" s="478" t="s">
        <v>172</v>
      </c>
      <c r="P4" s="478" t="s">
        <v>59</v>
      </c>
      <c r="Q4" s="478" t="s">
        <v>619</v>
      </c>
      <c r="R4" s="1146" t="s">
        <v>58</v>
      </c>
      <c r="S4" s="1147" t="s">
        <v>59</v>
      </c>
      <c r="T4" s="1147" t="s">
        <v>42</v>
      </c>
      <c r="U4" s="1147" t="s">
        <v>210</v>
      </c>
      <c r="V4" s="338" t="s">
        <v>58</v>
      </c>
      <c r="W4" s="338" t="s">
        <v>59</v>
      </c>
      <c r="X4" s="338" t="s">
        <v>58</v>
      </c>
      <c r="Y4" s="338" t="s">
        <v>59</v>
      </c>
      <c r="Z4" s="11" t="s">
        <v>20</v>
      </c>
      <c r="AA4" s="1042" t="s">
        <v>499</v>
      </c>
    </row>
    <row r="5" spans="1:27" ht="15.6" x14ac:dyDescent="0.3">
      <c r="A5" s="3"/>
      <c r="B5" s="3" t="s">
        <v>21</v>
      </c>
      <c r="C5" s="3"/>
      <c r="D5" s="459"/>
      <c r="E5" s="459"/>
      <c r="F5" s="459"/>
      <c r="G5" s="475"/>
      <c r="H5" s="1115"/>
      <c r="I5" s="619"/>
      <c r="J5" s="459"/>
      <c r="K5" s="459"/>
      <c r="L5" s="459"/>
      <c r="M5" s="1115"/>
      <c r="N5" s="467"/>
      <c r="O5" s="467"/>
      <c r="P5" s="467"/>
      <c r="Q5" s="1019"/>
      <c r="R5" s="1148"/>
      <c r="S5" s="1148"/>
      <c r="T5" s="1148"/>
      <c r="U5" s="1148"/>
      <c r="V5" s="475"/>
      <c r="W5" s="475"/>
      <c r="X5" s="475"/>
      <c r="Y5" s="475"/>
      <c r="Z5" s="79"/>
      <c r="AA5" s="1372"/>
    </row>
    <row r="6" spans="1:27" ht="15.6" x14ac:dyDescent="0.3">
      <c r="A6" s="16"/>
      <c r="B6" s="16"/>
      <c r="C6" s="16"/>
      <c r="D6" s="419"/>
      <c r="E6" s="419"/>
      <c r="F6" s="419"/>
      <c r="G6" s="476"/>
      <c r="H6" s="1116"/>
      <c r="I6" s="507"/>
      <c r="J6" s="419"/>
      <c r="K6" s="419"/>
      <c r="L6" s="419"/>
      <c r="M6" s="1116"/>
      <c r="N6" s="422"/>
      <c r="O6" s="422"/>
      <c r="P6" s="422"/>
      <c r="Q6" s="1020"/>
      <c r="R6" s="1149"/>
      <c r="S6" s="1149"/>
      <c r="T6" s="1149"/>
      <c r="U6" s="1149"/>
      <c r="V6" s="476"/>
      <c r="W6" s="476"/>
      <c r="X6" s="476"/>
      <c r="Y6" s="476"/>
      <c r="Z6" s="79">
        <f>SUM(D6:Y6)</f>
        <v>0</v>
      </c>
      <c r="AA6" s="852"/>
    </row>
    <row r="7" spans="1:27" ht="17.399999999999999" x14ac:dyDescent="0.4">
      <c r="A7" s="16" t="s">
        <v>427</v>
      </c>
      <c r="B7" s="16">
        <v>7283</v>
      </c>
      <c r="C7" s="32"/>
      <c r="D7" s="471">
        <v>2</v>
      </c>
      <c r="E7" s="472">
        <v>1</v>
      </c>
      <c r="F7" s="472">
        <v>1</v>
      </c>
      <c r="G7" s="1110"/>
      <c r="H7" s="1116">
        <f>SUM(D7:G7)</f>
        <v>4</v>
      </c>
      <c r="I7" s="696">
        <v>2</v>
      </c>
      <c r="J7" s="471">
        <v>1</v>
      </c>
      <c r="K7" s="472">
        <v>1</v>
      </c>
      <c r="L7" s="472"/>
      <c r="M7" s="1119">
        <f>SUM(I7:L7)</f>
        <v>4</v>
      </c>
      <c r="N7" s="422">
        <v>9</v>
      </c>
      <c r="O7" s="422">
        <v>4</v>
      </c>
      <c r="P7" s="422">
        <v>9</v>
      </c>
      <c r="Q7" s="1020">
        <v>3</v>
      </c>
      <c r="R7" s="1149">
        <v>5</v>
      </c>
      <c r="S7" s="1149">
        <v>1</v>
      </c>
      <c r="T7" s="1149">
        <v>1</v>
      </c>
      <c r="U7" s="1149">
        <v>1</v>
      </c>
      <c r="V7" s="476">
        <v>1</v>
      </c>
      <c r="W7" s="476">
        <v>1</v>
      </c>
      <c r="X7" s="476">
        <v>1</v>
      </c>
      <c r="Y7" s="476">
        <v>1</v>
      </c>
      <c r="Z7" s="79">
        <f>SUM(D7:Y7)</f>
        <v>53</v>
      </c>
      <c r="AA7" s="1056">
        <v>1</v>
      </c>
    </row>
    <row r="8" spans="1:27" ht="15.6" x14ac:dyDescent="0.3">
      <c r="A8" s="16" t="s">
        <v>646</v>
      </c>
      <c r="B8" s="16">
        <v>7552</v>
      </c>
      <c r="C8" s="32"/>
      <c r="D8" s="471">
        <v>1</v>
      </c>
      <c r="E8" s="471"/>
      <c r="F8" s="471"/>
      <c r="G8" s="1111"/>
      <c r="H8" s="1116">
        <f>SUM(D8:G8)</f>
        <v>1</v>
      </c>
      <c r="I8" s="696">
        <v>1</v>
      </c>
      <c r="J8" s="471"/>
      <c r="K8" s="471"/>
      <c r="L8" s="471"/>
      <c r="M8" s="1119">
        <f>SUM(I8:L8)</f>
        <v>1</v>
      </c>
      <c r="N8" s="422"/>
      <c r="O8" s="422"/>
      <c r="P8" s="422"/>
      <c r="Q8" s="1020"/>
      <c r="R8" s="1149">
        <v>4</v>
      </c>
      <c r="S8" s="1149"/>
      <c r="T8" s="1149"/>
      <c r="U8" s="1149"/>
      <c r="V8" s="476"/>
      <c r="W8" s="476"/>
      <c r="X8" s="476"/>
      <c r="Y8" s="476"/>
      <c r="Z8" s="79">
        <f>SUM(D8:Y8)</f>
        <v>8</v>
      </c>
      <c r="AA8" s="1049">
        <v>2</v>
      </c>
    </row>
    <row r="9" spans="1:27" ht="15.6" x14ac:dyDescent="0.3">
      <c r="A9" s="16"/>
      <c r="B9" s="16"/>
      <c r="C9" s="32"/>
      <c r="D9" s="472"/>
      <c r="E9" s="472"/>
      <c r="F9" s="472"/>
      <c r="G9" s="1110"/>
      <c r="H9" s="1117"/>
      <c r="I9" s="710"/>
      <c r="J9" s="472"/>
      <c r="K9" s="472"/>
      <c r="L9" s="472"/>
      <c r="M9" s="1118"/>
      <c r="N9" s="422"/>
      <c r="O9" s="422"/>
      <c r="P9" s="422"/>
      <c r="Q9" s="1020"/>
      <c r="R9" s="1149"/>
      <c r="S9" s="1149"/>
      <c r="T9" s="1149"/>
      <c r="U9" s="1149"/>
      <c r="V9" s="476"/>
      <c r="W9" s="476"/>
      <c r="X9" s="476"/>
      <c r="Y9" s="476"/>
      <c r="Z9" s="79">
        <f>SUM(D9:Y9)</f>
        <v>0</v>
      </c>
      <c r="AA9" s="852"/>
    </row>
    <row r="10" spans="1:27" ht="15.6" x14ac:dyDescent="0.3">
      <c r="A10" s="16"/>
      <c r="B10" s="32"/>
      <c r="C10" s="32"/>
      <c r="D10" s="472"/>
      <c r="E10" s="472"/>
      <c r="F10" s="472"/>
      <c r="G10" s="1110"/>
      <c r="H10" s="1117"/>
      <c r="I10" s="710"/>
      <c r="J10" s="472"/>
      <c r="K10" s="472"/>
      <c r="L10" s="472"/>
      <c r="M10" s="1118"/>
      <c r="N10" s="422"/>
      <c r="O10" s="422"/>
      <c r="P10" s="422"/>
      <c r="Q10" s="1020"/>
      <c r="R10" s="1149"/>
      <c r="S10" s="1149"/>
      <c r="T10" s="1149"/>
      <c r="U10" s="1149"/>
      <c r="V10" s="476"/>
      <c r="W10" s="476"/>
      <c r="X10" s="476"/>
      <c r="Y10" s="476"/>
      <c r="Z10" s="79"/>
      <c r="AA10" s="852"/>
    </row>
    <row r="11" spans="1:27" ht="15.6" x14ac:dyDescent="0.3">
      <c r="A11" s="16"/>
      <c r="B11" s="32"/>
      <c r="C11" s="32"/>
      <c r="D11" s="472"/>
      <c r="E11" s="472"/>
      <c r="F11" s="472"/>
      <c r="G11" s="1110"/>
      <c r="H11" s="1117"/>
      <c r="I11" s="710"/>
      <c r="J11" s="472"/>
      <c r="K11" s="472"/>
      <c r="L11" s="472"/>
      <c r="M11" s="1118"/>
      <c r="N11" s="422"/>
      <c r="O11" s="422"/>
      <c r="P11" s="422"/>
      <c r="Q11" s="1020"/>
      <c r="R11" s="1149"/>
      <c r="S11" s="1149"/>
      <c r="T11" s="1149"/>
      <c r="U11" s="1149"/>
      <c r="V11" s="476"/>
      <c r="W11" s="476"/>
      <c r="X11" s="476"/>
      <c r="Y11" s="476"/>
      <c r="Z11" s="79"/>
      <c r="AA11" s="852"/>
    </row>
    <row r="12" spans="1:27" ht="15.6" x14ac:dyDescent="0.3">
      <c r="A12" s="59"/>
      <c r="B12" s="73"/>
      <c r="C12" s="73"/>
      <c r="D12" s="473"/>
      <c r="E12" s="473"/>
      <c r="F12" s="473"/>
      <c r="G12" s="1112"/>
      <c r="H12" s="1117"/>
      <c r="I12" s="711"/>
      <c r="J12" s="473"/>
      <c r="K12" s="473"/>
      <c r="L12" s="473"/>
      <c r="M12" s="1120"/>
      <c r="N12" s="479"/>
      <c r="O12" s="479"/>
      <c r="P12" s="479"/>
      <c r="Q12" s="1021"/>
      <c r="R12" s="1150"/>
      <c r="S12" s="1150"/>
      <c r="T12" s="1150"/>
      <c r="U12" s="1150"/>
      <c r="V12" s="477"/>
      <c r="W12" s="477"/>
      <c r="X12" s="477"/>
      <c r="Y12" s="477"/>
      <c r="Z12" s="79"/>
      <c r="AA12" s="852"/>
    </row>
    <row r="13" spans="1:27" ht="15.6" x14ac:dyDescent="0.3">
      <c r="A13" s="16"/>
      <c r="B13" s="16"/>
      <c r="C13" s="16"/>
      <c r="D13" s="474"/>
      <c r="E13" s="474"/>
      <c r="F13" s="474"/>
      <c r="G13" s="1113"/>
      <c r="H13" s="1117"/>
      <c r="I13" s="712"/>
      <c r="J13" s="474"/>
      <c r="K13" s="474"/>
      <c r="L13" s="474"/>
      <c r="M13" s="1117"/>
      <c r="N13" s="422"/>
      <c r="O13" s="422"/>
      <c r="P13" s="422"/>
      <c r="Q13" s="422"/>
      <c r="R13" s="206"/>
      <c r="S13" s="271"/>
      <c r="T13" s="271"/>
      <c r="U13" s="271"/>
      <c r="V13" s="419"/>
      <c r="W13" s="419"/>
      <c r="X13" s="419"/>
      <c r="Y13" s="419"/>
      <c r="Z13" s="79"/>
      <c r="AA13" s="852"/>
    </row>
    <row r="14" spans="1:27" ht="15.6" x14ac:dyDescent="0.3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"/>
      <c r="AA14" s="39"/>
    </row>
    <row r="15" spans="1:27" ht="22.5" customHeight="1" thickBot="1" x14ac:dyDescent="0.35">
      <c r="A15" s="47" t="s">
        <v>360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"/>
      <c r="AA15" s="39"/>
    </row>
    <row r="16" spans="1:27" ht="13.8" thickTop="1" x14ac:dyDescent="0.25">
      <c r="F16" s="713"/>
    </row>
  </sheetData>
  <sortState xmlns:xlrd2="http://schemas.microsoft.com/office/spreadsheetml/2017/richdata2" ref="A5:AD8">
    <sortCondition descending="1" ref="Z5:Z8"/>
  </sortState>
  <mergeCells count="6">
    <mergeCell ref="D3:G3"/>
    <mergeCell ref="R3:U3"/>
    <mergeCell ref="R1:Y1"/>
    <mergeCell ref="N3:P3"/>
    <mergeCell ref="V3:Y3"/>
    <mergeCell ref="I3:L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13"/>
  <sheetViews>
    <sheetView zoomScale="80" zoomScaleNormal="80" workbookViewId="0">
      <selection activeCell="BS17" sqref="BS17"/>
    </sheetView>
  </sheetViews>
  <sheetFormatPr defaultRowHeight="13.2" x14ac:dyDescent="0.25"/>
  <cols>
    <col min="1" max="1" width="27.6640625" customWidth="1"/>
    <col min="2" max="2" width="18.6640625" customWidth="1"/>
    <col min="3" max="3" width="27.109375" customWidth="1"/>
    <col min="4" max="4" width="15.33203125" customWidth="1"/>
    <col min="5" max="12" width="4.6640625" customWidth="1"/>
  </cols>
  <sheetData>
    <row r="1" spans="1:20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139"/>
      <c r="J1" s="139"/>
      <c r="N1" s="1500"/>
      <c r="O1" s="1500"/>
      <c r="P1" s="1500"/>
      <c r="Q1" s="1500"/>
      <c r="R1" s="1500"/>
      <c r="S1" s="1500"/>
      <c r="T1" s="1500"/>
    </row>
    <row r="2" spans="1:20" ht="17.399999999999999" x14ac:dyDescent="0.3">
      <c r="A2" s="1440"/>
      <c r="B2" s="1440"/>
      <c r="C2" s="1440"/>
      <c r="D2" s="1440"/>
      <c r="E2" s="1"/>
      <c r="F2" s="1"/>
      <c r="G2" s="2"/>
      <c r="H2" s="2"/>
      <c r="I2" s="2"/>
    </row>
    <row r="3" spans="1:20" ht="21" x14ac:dyDescent="0.4">
      <c r="A3" s="358" t="s">
        <v>184</v>
      </c>
      <c r="B3" s="1"/>
      <c r="C3" s="1"/>
      <c r="D3" s="1"/>
      <c r="E3" s="512" t="s">
        <v>298</v>
      </c>
      <c r="F3" s="519"/>
      <c r="G3" s="518" t="s">
        <v>1</v>
      </c>
      <c r="H3" s="164" t="s">
        <v>254</v>
      </c>
      <c r="I3" s="520"/>
      <c r="J3" s="516" t="s">
        <v>298</v>
      </c>
      <c r="K3" s="164" t="s">
        <v>254</v>
      </c>
      <c r="L3" s="28"/>
    </row>
    <row r="4" spans="1:20" ht="57" customHeight="1" x14ac:dyDescent="0.3">
      <c r="A4" s="3" t="s">
        <v>16</v>
      </c>
      <c r="B4" s="3" t="s">
        <v>17</v>
      </c>
      <c r="C4" s="3" t="s">
        <v>18</v>
      </c>
      <c r="D4" s="3"/>
      <c r="E4" s="513" t="s">
        <v>127</v>
      </c>
      <c r="F4" s="513" t="s">
        <v>127</v>
      </c>
      <c r="G4" s="478" t="s">
        <v>127</v>
      </c>
      <c r="H4" s="125" t="s">
        <v>127</v>
      </c>
      <c r="I4" s="629" t="s">
        <v>127</v>
      </c>
      <c r="J4" s="513" t="s">
        <v>127</v>
      </c>
      <c r="K4" s="129" t="s">
        <v>127</v>
      </c>
      <c r="L4" s="11" t="s">
        <v>20</v>
      </c>
    </row>
    <row r="5" spans="1:20" ht="15.6" x14ac:dyDescent="0.3">
      <c r="A5" s="3"/>
      <c r="B5" s="3"/>
      <c r="C5" s="3"/>
      <c r="D5" s="3"/>
      <c r="E5" s="514"/>
      <c r="F5" s="514"/>
      <c r="G5" s="467"/>
      <c r="H5" s="126"/>
      <c r="I5" s="627"/>
      <c r="J5" s="514"/>
      <c r="K5" s="127"/>
      <c r="L5" s="79"/>
    </row>
    <row r="6" spans="1:20" ht="21" customHeight="1" x14ac:dyDescent="0.3">
      <c r="A6" s="44"/>
      <c r="B6" s="44"/>
      <c r="C6" s="44"/>
      <c r="D6" s="16"/>
      <c r="E6" s="515"/>
      <c r="F6" s="515"/>
      <c r="G6" s="422"/>
      <c r="H6" s="122"/>
      <c r="I6" s="628"/>
      <c r="J6" s="515"/>
      <c r="K6" s="128"/>
      <c r="L6" s="79">
        <f>SUM(E6:K6)</f>
        <v>0</v>
      </c>
    </row>
    <row r="7" spans="1:20" ht="21" customHeight="1" x14ac:dyDescent="0.3">
      <c r="A7" s="44"/>
      <c r="B7" s="168"/>
      <c r="C7" s="43"/>
      <c r="D7" s="32"/>
      <c r="E7" s="515"/>
      <c r="F7" s="515"/>
      <c r="G7" s="422"/>
      <c r="H7" s="122"/>
      <c r="I7" s="628"/>
      <c r="J7" s="515"/>
      <c r="K7" s="128"/>
      <c r="L7" s="79">
        <f>SUM(G7:K7)</f>
        <v>0</v>
      </c>
      <c r="M7" s="227"/>
    </row>
    <row r="8" spans="1:20" ht="21" customHeight="1" x14ac:dyDescent="0.35">
      <c r="A8" s="51"/>
      <c r="B8" s="197"/>
      <c r="C8" s="56"/>
      <c r="D8" s="32"/>
      <c r="E8" s="515"/>
      <c r="F8" s="515"/>
      <c r="G8" s="422"/>
      <c r="H8" s="122"/>
      <c r="I8" s="628"/>
      <c r="J8" s="515"/>
      <c r="K8" s="128"/>
      <c r="L8" s="79">
        <f>SUM(G8:K8)</f>
        <v>0</v>
      </c>
      <c r="M8" s="227"/>
    </row>
    <row r="9" spans="1:20" ht="21" customHeight="1" x14ac:dyDescent="0.35">
      <c r="A9" s="51"/>
      <c r="B9" s="211"/>
      <c r="C9" s="91"/>
      <c r="D9" s="32"/>
      <c r="E9" s="515"/>
      <c r="F9" s="515"/>
      <c r="G9" s="422"/>
      <c r="H9" s="122"/>
      <c r="I9" s="628"/>
      <c r="J9" s="515"/>
      <c r="K9" s="128"/>
      <c r="L9" s="79">
        <f>SUM(E9:K9)</f>
        <v>0</v>
      </c>
      <c r="M9" s="50"/>
    </row>
    <row r="10" spans="1:20" ht="21" customHeight="1" x14ac:dyDescent="0.35">
      <c r="A10" s="51"/>
      <c r="B10" s="211"/>
      <c r="C10" s="91"/>
      <c r="D10" s="32"/>
      <c r="E10" s="515"/>
      <c r="F10" s="515"/>
      <c r="G10" s="422"/>
      <c r="H10" s="122"/>
      <c r="I10" s="628"/>
      <c r="J10" s="515"/>
      <c r="K10" s="128"/>
      <c r="L10" s="79">
        <f>SUM(E10:K10)</f>
        <v>0</v>
      </c>
      <c r="M10" s="39"/>
    </row>
    <row r="11" spans="1:20" ht="21" customHeight="1" x14ac:dyDescent="0.3">
      <c r="A11" s="44"/>
      <c r="B11" s="168"/>
      <c r="C11" s="43"/>
      <c r="D11" s="32"/>
      <c r="E11" s="515"/>
      <c r="F11" s="515"/>
      <c r="G11" s="422"/>
      <c r="H11" s="122"/>
      <c r="I11" s="628"/>
      <c r="J11" s="517"/>
      <c r="K11" s="130"/>
      <c r="L11" s="79">
        <f>SUM(E11:K11)</f>
        <v>0</v>
      </c>
      <c r="M11" s="39"/>
    </row>
    <row r="13" spans="1:20" ht="15" x14ac:dyDescent="0.25">
      <c r="A13" s="47" t="s">
        <v>360</v>
      </c>
    </row>
  </sheetData>
  <sortState xmlns:xlrd2="http://schemas.microsoft.com/office/spreadsheetml/2017/richdata2" ref="A6:L11">
    <sortCondition descending="1" ref="L6:L11"/>
  </sortState>
  <mergeCells count="2">
    <mergeCell ref="A2:D2"/>
    <mergeCell ref="N1:T1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DB76F-A7A3-41FE-9C81-C2F2BA6C4C65}">
  <dimension ref="B2:M35"/>
  <sheetViews>
    <sheetView topLeftCell="B17" workbookViewId="0">
      <selection activeCell="M31" sqref="M30:M31"/>
    </sheetView>
  </sheetViews>
  <sheetFormatPr defaultRowHeight="13.2" x14ac:dyDescent="0.25"/>
  <sheetData>
    <row r="2" spans="2:13" x14ac:dyDescent="0.25">
      <c r="H2" s="88"/>
    </row>
    <row r="3" spans="2:13" ht="15.6" x14ac:dyDescent="0.3">
      <c r="B3" s="99"/>
      <c r="D3" s="95"/>
      <c r="F3" s="1317"/>
      <c r="H3" s="95"/>
      <c r="J3" s="101"/>
      <c r="M3" s="101"/>
    </row>
    <row r="4" spans="2:13" ht="17.399999999999999" x14ac:dyDescent="0.4">
      <c r="B4" s="1367"/>
      <c r="D4" s="1368"/>
      <c r="F4" s="1370"/>
      <c r="H4" s="1367"/>
      <c r="J4" s="1364"/>
      <c r="M4" s="1366"/>
    </row>
    <row r="5" spans="2:13" ht="17.399999999999999" x14ac:dyDescent="0.4">
      <c r="B5" s="1367"/>
      <c r="D5" s="1368"/>
      <c r="F5" s="1370"/>
      <c r="H5" s="1367"/>
      <c r="J5" s="1364"/>
      <c r="M5" s="1366"/>
    </row>
    <row r="6" spans="2:13" ht="17.399999999999999" x14ac:dyDescent="0.4">
      <c r="B6" s="1367"/>
      <c r="D6" s="1368"/>
      <c r="F6" s="1370"/>
      <c r="H6" s="1367"/>
      <c r="J6" s="1364"/>
      <c r="M6" s="1366"/>
    </row>
    <row r="7" spans="2:13" ht="17.399999999999999" x14ac:dyDescent="0.4">
      <c r="B7" s="1367"/>
      <c r="D7" s="1368"/>
      <c r="F7" s="1370"/>
      <c r="H7" s="1367"/>
      <c r="J7" s="1364"/>
      <c r="M7" s="1366"/>
    </row>
    <row r="8" spans="2:13" ht="17.399999999999999" x14ac:dyDescent="0.4">
      <c r="B8" s="1367"/>
      <c r="D8" s="1368"/>
      <c r="F8" s="1370"/>
      <c r="H8" s="1367"/>
      <c r="J8" s="1364"/>
      <c r="M8" s="1366"/>
    </row>
    <row r="9" spans="2:13" ht="17.399999999999999" x14ac:dyDescent="0.4">
      <c r="B9" s="1367"/>
      <c r="D9" s="1368"/>
      <c r="F9" s="1370"/>
      <c r="H9" s="1367"/>
      <c r="J9" s="1364"/>
      <c r="M9" s="1366"/>
    </row>
    <row r="10" spans="2:13" ht="17.399999999999999" x14ac:dyDescent="0.4">
      <c r="B10" s="1367"/>
      <c r="D10" s="1368"/>
      <c r="F10" s="1370"/>
      <c r="H10" s="1367"/>
      <c r="J10" s="1364"/>
      <c r="M10" s="1366"/>
    </row>
    <row r="11" spans="2:13" ht="17.399999999999999" x14ac:dyDescent="0.4">
      <c r="B11" s="1367"/>
      <c r="D11" s="1368"/>
      <c r="F11" s="1370"/>
      <c r="H11" s="1367"/>
      <c r="J11" s="1364"/>
      <c r="M11" s="1366"/>
    </row>
    <row r="12" spans="2:13" ht="17.399999999999999" x14ac:dyDescent="0.4">
      <c r="B12" s="1367"/>
      <c r="D12" s="1368"/>
      <c r="F12" s="1370"/>
      <c r="H12" s="1367"/>
      <c r="J12" s="1364"/>
      <c r="M12" s="1366"/>
    </row>
    <row r="13" spans="2:13" ht="17.399999999999999" x14ac:dyDescent="0.4">
      <c r="B13" s="1367"/>
      <c r="D13" s="1368"/>
      <c r="F13" s="1370"/>
      <c r="H13" s="1367"/>
      <c r="J13" s="1364"/>
      <c r="M13" s="1366"/>
    </row>
    <row r="14" spans="2:13" ht="17.399999999999999" x14ac:dyDescent="0.4">
      <c r="B14" s="1367"/>
      <c r="D14" s="1368"/>
      <c r="F14" s="1370"/>
      <c r="H14" s="1367"/>
      <c r="J14" s="1364"/>
    </row>
    <row r="15" spans="2:13" ht="17.399999999999999" x14ac:dyDescent="0.4">
      <c r="B15" s="1367"/>
      <c r="D15" s="1368"/>
      <c r="F15" s="1370"/>
      <c r="H15" s="1367"/>
      <c r="J15" s="1364"/>
    </row>
    <row r="16" spans="2:13" ht="17.399999999999999" x14ac:dyDescent="0.4">
      <c r="B16" s="168"/>
      <c r="D16" s="1368"/>
      <c r="F16" s="1370"/>
      <c r="H16" s="1367"/>
      <c r="J16" s="1364"/>
    </row>
    <row r="17" spans="4:10" ht="17.399999999999999" x14ac:dyDescent="0.4">
      <c r="D17" s="1368"/>
      <c r="F17" s="1370"/>
      <c r="H17" s="1367"/>
      <c r="J17" s="1364"/>
    </row>
    <row r="18" spans="4:10" ht="17.399999999999999" x14ac:dyDescent="0.4">
      <c r="D18" s="1368"/>
      <c r="F18" s="1370"/>
      <c r="H18" s="1367"/>
      <c r="J18" s="1364"/>
    </row>
    <row r="19" spans="4:10" ht="17.399999999999999" x14ac:dyDescent="0.4">
      <c r="D19" s="1368"/>
      <c r="F19" s="1370"/>
      <c r="H19" s="1367"/>
      <c r="J19" s="1364"/>
    </row>
    <row r="20" spans="4:10" ht="17.399999999999999" x14ac:dyDescent="0.4">
      <c r="D20" s="1368"/>
      <c r="F20" s="1370"/>
      <c r="H20" s="1367"/>
      <c r="J20" s="1364"/>
    </row>
    <row r="21" spans="4:10" ht="17.399999999999999" x14ac:dyDescent="0.4">
      <c r="D21" s="1368"/>
      <c r="F21" s="1370"/>
      <c r="H21" s="1367"/>
      <c r="J21" s="1364"/>
    </row>
    <row r="22" spans="4:10" ht="17.399999999999999" x14ac:dyDescent="0.4">
      <c r="D22" s="1368"/>
      <c r="F22" s="1370"/>
      <c r="H22" s="1367"/>
      <c r="J22" s="1364"/>
    </row>
    <row r="23" spans="4:10" ht="17.399999999999999" x14ac:dyDescent="0.4">
      <c r="D23" s="1368"/>
      <c r="F23" s="1370"/>
      <c r="H23" s="1367"/>
      <c r="J23" s="1364"/>
    </row>
    <row r="24" spans="4:10" ht="17.399999999999999" x14ac:dyDescent="0.4">
      <c r="D24" s="1368"/>
      <c r="F24" s="1370"/>
      <c r="H24" s="1367"/>
      <c r="J24" s="1364"/>
    </row>
    <row r="25" spans="4:10" ht="17.399999999999999" x14ac:dyDescent="0.4">
      <c r="D25" s="1368"/>
      <c r="F25" s="1370"/>
      <c r="H25" s="1367"/>
      <c r="J25" s="1364"/>
    </row>
    <row r="26" spans="4:10" ht="17.399999999999999" x14ac:dyDescent="0.4">
      <c r="D26" s="1368"/>
      <c r="F26" s="1370"/>
      <c r="H26" s="1367"/>
      <c r="J26" s="1364"/>
    </row>
    <row r="27" spans="4:10" ht="17.399999999999999" x14ac:dyDescent="0.4">
      <c r="D27" s="1368"/>
      <c r="H27" s="1367"/>
      <c r="J27" s="1364"/>
    </row>
    <row r="28" spans="4:10" ht="17.399999999999999" x14ac:dyDescent="0.4">
      <c r="D28" s="1368"/>
      <c r="H28" s="1367"/>
      <c r="J28" s="1364"/>
    </row>
    <row r="29" spans="4:10" ht="17.399999999999999" x14ac:dyDescent="0.4">
      <c r="D29" s="1368"/>
      <c r="H29" s="1367"/>
      <c r="J29" s="1364"/>
    </row>
    <row r="30" spans="4:10" ht="15.6" x14ac:dyDescent="0.3">
      <c r="H30" s="1367"/>
    </row>
    <row r="31" spans="4:10" ht="15.6" x14ac:dyDescent="0.3">
      <c r="H31" s="1367"/>
    </row>
    <row r="32" spans="4:10" ht="15.6" x14ac:dyDescent="0.3">
      <c r="H32" s="1367"/>
    </row>
    <row r="33" spans="8:8" ht="15.6" x14ac:dyDescent="0.3">
      <c r="H33" s="1367"/>
    </row>
    <row r="34" spans="8:8" ht="17.399999999999999" x14ac:dyDescent="0.4">
      <c r="H34" s="1368"/>
    </row>
    <row r="35" spans="8:8" ht="15.6" x14ac:dyDescent="0.3">
      <c r="H35" s="1367"/>
    </row>
  </sheetData>
  <sortState xmlns:xlrd2="http://schemas.microsoft.com/office/spreadsheetml/2017/richdata2" ref="F4:F26">
    <sortCondition descending="1" ref="F3:F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4989-4220-4CA1-9554-283ABBECB03B}">
  <dimension ref="A1:R53"/>
  <sheetViews>
    <sheetView topLeftCell="A13" workbookViewId="0">
      <selection activeCell="R49" sqref="R49"/>
    </sheetView>
  </sheetViews>
  <sheetFormatPr defaultRowHeight="13.2" x14ac:dyDescent="0.25"/>
  <cols>
    <col min="1" max="1" width="27.109375" customWidth="1"/>
    <col min="2" max="2" width="24.44140625" customWidth="1"/>
    <col min="3" max="3" width="3.5546875" customWidth="1"/>
    <col min="4" max="4" width="14" customWidth="1"/>
    <col min="5" max="7" width="6.33203125" customWidth="1"/>
    <col min="8" max="8" width="6.5546875" customWidth="1"/>
    <col min="9" max="10" width="6" customWidth="1"/>
    <col min="11" max="11" width="5.6640625" customWidth="1"/>
    <col min="12" max="14" width="5.5546875" customWidth="1"/>
    <col min="15" max="15" width="6" customWidth="1"/>
  </cols>
  <sheetData>
    <row r="1" spans="1:18" ht="17.399999999999999" x14ac:dyDescent="0.3">
      <c r="A1" s="142" t="s">
        <v>641</v>
      </c>
      <c r="B1" s="142"/>
      <c r="C1" s="142"/>
    </row>
    <row r="3" spans="1:18" ht="41.25" customHeight="1" x14ac:dyDescent="0.3">
      <c r="B3" s="1391" t="s">
        <v>770</v>
      </c>
      <c r="C3" s="1392"/>
      <c r="D3" s="1392"/>
      <c r="E3" s="1392"/>
      <c r="F3" s="1392"/>
      <c r="G3" s="1392"/>
      <c r="H3" s="1392"/>
      <c r="I3" s="1392"/>
      <c r="J3" s="1392"/>
      <c r="K3" s="1392"/>
      <c r="L3" s="1392"/>
      <c r="M3" s="1392"/>
      <c r="N3" s="1392"/>
      <c r="O3" s="1392"/>
      <c r="P3" s="1392"/>
      <c r="Q3" s="1392"/>
      <c r="R3" s="1392"/>
    </row>
    <row r="5" spans="1:18" x14ac:dyDescent="0.25">
      <c r="B5" s="88" t="s">
        <v>502</v>
      </c>
      <c r="D5" s="236"/>
    </row>
    <row r="6" spans="1:18" ht="82.2" x14ac:dyDescent="0.25">
      <c r="A6" s="597" t="s">
        <v>632</v>
      </c>
      <c r="B6">
        <v>0</v>
      </c>
      <c r="E6" s="662" t="s">
        <v>298</v>
      </c>
      <c r="F6" s="663" t="s">
        <v>667</v>
      </c>
      <c r="G6" s="663" t="s">
        <v>252</v>
      </c>
      <c r="H6" s="663" t="s">
        <v>252</v>
      </c>
      <c r="I6" s="663" t="s">
        <v>1</v>
      </c>
      <c r="J6" s="663"/>
      <c r="K6" s="663" t="s">
        <v>251</v>
      </c>
      <c r="L6" s="663" t="s">
        <v>252</v>
      </c>
      <c r="M6" s="663" t="s">
        <v>252</v>
      </c>
      <c r="N6" s="662" t="s">
        <v>298</v>
      </c>
      <c r="O6" s="662" t="s">
        <v>298</v>
      </c>
      <c r="P6" s="867" t="s">
        <v>349</v>
      </c>
      <c r="Q6" s="868" t="s">
        <v>397</v>
      </c>
      <c r="R6" s="1054" t="s">
        <v>499</v>
      </c>
    </row>
    <row r="7" spans="1:18" ht="15" x14ac:dyDescent="0.35">
      <c r="A7" s="93" t="s">
        <v>235</v>
      </c>
      <c r="B7" s="51" t="s">
        <v>646</v>
      </c>
      <c r="D7" s="289" t="s">
        <v>398</v>
      </c>
      <c r="E7" s="325">
        <f>'YOUTH PERF'!O14</f>
        <v>11</v>
      </c>
      <c r="F7" s="326">
        <f>'YOUTH PERF'!Y14</f>
        <v>11</v>
      </c>
      <c r="G7" s="326"/>
      <c r="H7" s="326"/>
      <c r="I7" s="326">
        <f>'YOUTH PERF'!AH14</f>
        <v>26</v>
      </c>
      <c r="J7" s="326"/>
      <c r="K7" s="326"/>
      <c r="L7" s="326">
        <f>'YOUTH PERF'!CN13</f>
        <v>0</v>
      </c>
      <c r="M7" s="326">
        <f>'YOUTH PERF'!CV13</f>
        <v>0</v>
      </c>
      <c r="N7" s="327"/>
      <c r="O7" s="325"/>
      <c r="P7" s="869">
        <f>SUM(E7:O7)</f>
        <v>48</v>
      </c>
      <c r="Q7" s="93">
        <f>SUM(P7)</f>
        <v>48</v>
      </c>
      <c r="R7" s="228" t="s">
        <v>624</v>
      </c>
    </row>
    <row r="8" spans="1:18" ht="13.8" x14ac:dyDescent="0.3">
      <c r="B8" s="88"/>
      <c r="D8" s="289" t="s">
        <v>53</v>
      </c>
      <c r="E8" s="328">
        <f>'YOUTH GYMK'!M10</f>
        <v>0</v>
      </c>
      <c r="F8" s="329"/>
      <c r="G8" s="329"/>
      <c r="H8" s="329"/>
      <c r="I8" s="329"/>
      <c r="J8" s="329"/>
      <c r="K8" s="329"/>
      <c r="L8" s="329">
        <f>'YOUTH GYMK'!BP10</f>
        <v>0</v>
      </c>
      <c r="M8" s="329">
        <f>'YOUTH GYMK'!BW10</f>
        <v>0</v>
      </c>
      <c r="N8" s="330"/>
      <c r="O8" s="325"/>
      <c r="P8" s="870">
        <f>SUM(E8:O8)</f>
        <v>0</v>
      </c>
      <c r="Q8" s="871">
        <f>SUM(P8)</f>
        <v>0</v>
      </c>
    </row>
    <row r="9" spans="1:18" ht="13.8" x14ac:dyDescent="0.3">
      <c r="D9" s="289" t="s">
        <v>210</v>
      </c>
      <c r="E9" s="328">
        <f>'YOUTH PACK'!H8</f>
        <v>1</v>
      </c>
      <c r="F9" s="329">
        <f>'YOUTH PACK'!M8</f>
        <v>1</v>
      </c>
      <c r="G9" s="329"/>
      <c r="H9" s="329"/>
      <c r="I9" s="329"/>
      <c r="J9" s="329"/>
      <c r="K9" s="329">
        <f>'YOUTH PACK'!R8</f>
        <v>4</v>
      </c>
      <c r="L9" s="329"/>
      <c r="M9" s="329"/>
      <c r="N9" s="330"/>
      <c r="O9" s="325"/>
      <c r="P9" s="870">
        <f>SUM(E9:O9)</f>
        <v>6</v>
      </c>
      <c r="Q9" s="871">
        <f>SUM(P9)</f>
        <v>6</v>
      </c>
    </row>
    <row r="10" spans="1:18" ht="13.8" x14ac:dyDescent="0.3">
      <c r="D10" s="289" t="s">
        <v>418</v>
      </c>
      <c r="E10" s="328"/>
      <c r="F10" s="329"/>
      <c r="G10" s="329"/>
      <c r="H10" s="329"/>
      <c r="I10" s="329"/>
      <c r="J10" s="329"/>
      <c r="K10" s="329"/>
      <c r="L10" s="329">
        <f>'YOUTH DRIVING'!Z6</f>
        <v>0</v>
      </c>
      <c r="M10" s="329">
        <f>'YOUTH DRIVING'!AE6</f>
        <v>0</v>
      </c>
      <c r="N10" s="330"/>
      <c r="O10" s="325"/>
      <c r="P10" s="870">
        <f>SUM(E10:O10)</f>
        <v>0</v>
      </c>
      <c r="Q10" s="93">
        <f>SUM(P10)</f>
        <v>0</v>
      </c>
    </row>
    <row r="11" spans="1:18" ht="13.8" x14ac:dyDescent="0.3">
      <c r="D11" s="289"/>
      <c r="E11" s="289"/>
      <c r="F11" s="289"/>
      <c r="G11" s="289"/>
      <c r="H11" s="289"/>
      <c r="I11" s="289"/>
      <c r="J11" s="289"/>
      <c r="K11" s="289"/>
      <c r="L11" s="289"/>
      <c r="M11" s="289" t="s">
        <v>152</v>
      </c>
      <c r="N11" s="289"/>
      <c r="O11" s="289"/>
      <c r="P11" s="342">
        <f>SUM(P7:P10)</f>
        <v>54</v>
      </c>
      <c r="Q11" s="93">
        <f>SUM(Q7:Q10)</f>
        <v>54</v>
      </c>
    </row>
    <row r="12" spans="1:18" x14ac:dyDescent="0.25">
      <c r="N12">
        <v>0</v>
      </c>
    </row>
    <row r="14" spans="1:18" x14ac:dyDescent="0.25">
      <c r="O14">
        <v>0</v>
      </c>
    </row>
    <row r="15" spans="1:18" ht="15" x14ac:dyDescent="0.35">
      <c r="A15" s="90" t="s">
        <v>664</v>
      </c>
      <c r="B15" s="91" t="s">
        <v>665</v>
      </c>
      <c r="D15" s="289" t="s">
        <v>398</v>
      </c>
      <c r="E15" s="325">
        <f>'YOUTH PERF'!O23</f>
        <v>1</v>
      </c>
      <c r="F15" s="326">
        <f>'YOUTH PERF'!Y23</f>
        <v>1</v>
      </c>
      <c r="G15" s="326">
        <f>'YOUTH PERF'!AQ23</f>
        <v>5</v>
      </c>
      <c r="H15" s="326">
        <f>'YOUTH PERF'!AZ23</f>
        <v>3</v>
      </c>
      <c r="I15" s="326">
        <f>'YOUTH PERF'!AH11</f>
        <v>0</v>
      </c>
      <c r="J15" s="326"/>
      <c r="K15" s="326">
        <f>'YOUTH PERF'!BJ11</f>
        <v>0</v>
      </c>
      <c r="L15" s="326">
        <f>'YOUTH PERF'!CN23</f>
        <v>6</v>
      </c>
      <c r="M15" s="326">
        <f>'YOUTH PERF'!CV23</f>
        <v>6</v>
      </c>
      <c r="N15" s="327">
        <f>'YOUTH PERF'!BU11</f>
        <v>0</v>
      </c>
      <c r="O15" s="325">
        <f>'YOUTH PERF'!CF11</f>
        <v>0</v>
      </c>
      <c r="P15" s="869">
        <f>SUM(E15:O15)</f>
        <v>22</v>
      </c>
      <c r="Q15" s="93">
        <f>SUM(P15)</f>
        <v>22</v>
      </c>
      <c r="R15" t="s">
        <v>624</v>
      </c>
    </row>
    <row r="16" spans="1:18" ht="13.8" x14ac:dyDescent="0.3">
      <c r="A16" s="88"/>
      <c r="B16" s="88"/>
      <c r="D16" s="289" t="s">
        <v>53</v>
      </c>
      <c r="E16" s="328"/>
      <c r="F16" s="329"/>
      <c r="G16" s="329"/>
      <c r="H16" s="329"/>
      <c r="I16" s="329"/>
      <c r="J16" s="329"/>
      <c r="K16" s="329"/>
      <c r="L16" s="329"/>
      <c r="M16" s="329"/>
      <c r="N16" s="330"/>
      <c r="O16" s="325"/>
      <c r="P16" s="870"/>
      <c r="Q16" s="28"/>
    </row>
    <row r="17" spans="1:18" ht="13.8" x14ac:dyDescent="0.3">
      <c r="D17" s="289" t="s">
        <v>210</v>
      </c>
      <c r="E17" s="328"/>
      <c r="F17" s="329"/>
      <c r="G17" s="329"/>
      <c r="H17" s="329"/>
      <c r="I17" s="329"/>
      <c r="J17" s="329"/>
      <c r="K17" s="329"/>
      <c r="L17" s="329"/>
      <c r="M17" s="329"/>
      <c r="N17" s="330"/>
      <c r="O17" s="325"/>
      <c r="P17" s="870"/>
      <c r="Q17" s="28"/>
    </row>
    <row r="18" spans="1:18" ht="13.8" x14ac:dyDescent="0.3">
      <c r="D18" s="289" t="s">
        <v>418</v>
      </c>
      <c r="E18" s="328"/>
      <c r="F18" s="329"/>
      <c r="G18" s="329"/>
      <c r="H18" s="329"/>
      <c r="I18" s="329"/>
      <c r="J18" s="329"/>
      <c r="K18" s="329"/>
      <c r="L18" s="329"/>
      <c r="M18" s="329"/>
      <c r="N18" s="330"/>
      <c r="O18" s="325"/>
      <c r="P18" s="870"/>
      <c r="Q18" s="28"/>
    </row>
    <row r="19" spans="1:18" ht="13.8" x14ac:dyDescent="0.3">
      <c r="D19" s="289"/>
      <c r="E19" s="289"/>
      <c r="F19" s="289"/>
      <c r="G19" s="289"/>
      <c r="H19" s="289"/>
      <c r="I19" s="289"/>
      <c r="J19" s="289"/>
      <c r="K19" s="289"/>
      <c r="L19" s="289"/>
      <c r="M19" s="289" t="s">
        <v>152</v>
      </c>
      <c r="N19" s="289"/>
      <c r="O19" s="289"/>
      <c r="P19" s="342">
        <f>SUM(P15:P18)</f>
        <v>22</v>
      </c>
      <c r="Q19" s="93">
        <f>SUM(Q15:Q18)</f>
        <v>22</v>
      </c>
    </row>
    <row r="23" spans="1:18" ht="15" x14ac:dyDescent="0.35">
      <c r="A23" s="90" t="s">
        <v>307</v>
      </c>
      <c r="B23" s="51" t="s">
        <v>548</v>
      </c>
      <c r="D23" s="289" t="s">
        <v>398</v>
      </c>
      <c r="E23" s="325"/>
      <c r="F23" s="326"/>
      <c r="G23" s="326">
        <f>'YOUTH PERF'!AQ13</f>
        <v>21</v>
      </c>
      <c r="H23" s="326">
        <f>'YOUTH PERF'!AZ13</f>
        <v>22</v>
      </c>
      <c r="I23" s="326"/>
      <c r="J23" s="326"/>
      <c r="K23" s="326"/>
      <c r="L23" s="326"/>
      <c r="M23" s="326"/>
      <c r="N23" s="325">
        <f>'YOUTH PERF'!BU16</f>
        <v>0</v>
      </c>
      <c r="O23" s="325">
        <f>'YOUTH PERF'!CF16</f>
        <v>0</v>
      </c>
      <c r="P23" s="869">
        <f>SUM(E23:O23)</f>
        <v>43</v>
      </c>
      <c r="Q23" s="93">
        <f>SUM(P23)</f>
        <v>43</v>
      </c>
      <c r="R23" s="195" t="s">
        <v>624</v>
      </c>
    </row>
    <row r="24" spans="1:18" ht="13.8" x14ac:dyDescent="0.3">
      <c r="A24" s="88"/>
      <c r="D24" s="289" t="s">
        <v>53</v>
      </c>
      <c r="E24" s="328"/>
      <c r="F24" s="329"/>
      <c r="G24" s="329">
        <f>'YOUTH GYMK'!AE10</f>
        <v>24</v>
      </c>
      <c r="H24" s="329">
        <f>'YOUTH GYMK'!AL10</f>
        <v>24</v>
      </c>
      <c r="I24" s="329"/>
      <c r="J24" s="329"/>
      <c r="K24" s="329"/>
      <c r="L24" s="329"/>
      <c r="M24" s="329"/>
      <c r="N24" s="325"/>
      <c r="O24" s="325"/>
      <c r="P24" s="870">
        <f>SUM(E24:O24)</f>
        <v>48</v>
      </c>
      <c r="Q24" s="93">
        <f>SUM(P24)</f>
        <v>48</v>
      </c>
    </row>
    <row r="25" spans="1:18" ht="13.8" x14ac:dyDescent="0.3">
      <c r="D25" s="289" t="s">
        <v>210</v>
      </c>
      <c r="E25" s="328"/>
      <c r="F25" s="329"/>
      <c r="G25" s="329"/>
      <c r="H25" s="329"/>
      <c r="I25" s="329"/>
      <c r="J25" s="329"/>
      <c r="K25" s="329"/>
      <c r="L25" s="329"/>
      <c r="M25" s="329"/>
      <c r="N25" s="325"/>
      <c r="O25" s="325"/>
      <c r="P25" s="870"/>
      <c r="Q25" s="28"/>
    </row>
    <row r="26" spans="1:18" ht="13.8" x14ac:dyDescent="0.3">
      <c r="D26" s="289" t="s">
        <v>418</v>
      </c>
      <c r="E26" s="328"/>
      <c r="F26" s="329"/>
      <c r="G26" s="329">
        <f>'YOUTH DRIVING'!I6</f>
        <v>4</v>
      </c>
      <c r="H26" s="329">
        <f>'YOUTH DRIVING'!N6</f>
        <v>4</v>
      </c>
      <c r="I26" s="329"/>
      <c r="J26" s="329"/>
      <c r="K26" s="329"/>
      <c r="L26" s="329"/>
      <c r="M26" s="329"/>
      <c r="N26" s="325"/>
      <c r="O26" s="325"/>
      <c r="P26" s="870">
        <f>SUM(E26:O26)</f>
        <v>8</v>
      </c>
      <c r="Q26" s="93">
        <f>SUM(P26)</f>
        <v>8</v>
      </c>
    </row>
    <row r="27" spans="1:18" ht="13.8" x14ac:dyDescent="0.3">
      <c r="D27" s="289"/>
      <c r="E27" s="289"/>
      <c r="F27" s="289"/>
      <c r="G27" s="289"/>
      <c r="H27" s="289"/>
      <c r="I27" s="289"/>
      <c r="J27" s="289"/>
      <c r="K27" s="289"/>
      <c r="L27" s="289"/>
      <c r="M27" s="289" t="s">
        <v>152</v>
      </c>
      <c r="N27" s="289"/>
      <c r="O27" s="289"/>
      <c r="P27" s="342">
        <f>SUM(P23:P26)</f>
        <v>99</v>
      </c>
      <c r="Q27" s="93">
        <f>SUM(Q23:Q26)</f>
        <v>99</v>
      </c>
    </row>
    <row r="31" spans="1:18" ht="13.8" x14ac:dyDescent="0.3">
      <c r="A31" s="93" t="s">
        <v>592</v>
      </c>
      <c r="B31" s="135" t="s">
        <v>593</v>
      </c>
      <c r="D31" s="289" t="s">
        <v>398</v>
      </c>
      <c r="E31" s="325"/>
      <c r="F31" s="326"/>
      <c r="G31" s="326">
        <f>'YOUTH PERF'!AQ15</f>
        <v>12</v>
      </c>
      <c r="H31" s="326">
        <f>'YOUTH PERF'!AZ15</f>
        <v>12</v>
      </c>
      <c r="I31" s="326">
        <f>'YOUTH PERF'!AH15</f>
        <v>3</v>
      </c>
      <c r="J31" s="326"/>
      <c r="K31" s="326"/>
      <c r="L31" s="326"/>
      <c r="M31" s="326"/>
      <c r="N31" s="325">
        <f>'YOUTH PERF'!BU15</f>
        <v>8</v>
      </c>
      <c r="O31" s="325">
        <f>'YOUTH PERF'!CF15</f>
        <v>8</v>
      </c>
      <c r="P31" s="869">
        <f>SUM(E31:O31)</f>
        <v>43</v>
      </c>
      <c r="Q31" s="93">
        <f>SUM(P31)</f>
        <v>43</v>
      </c>
      <c r="R31" t="s">
        <v>624</v>
      </c>
    </row>
    <row r="32" spans="1:18" ht="13.8" x14ac:dyDescent="0.3">
      <c r="A32" s="88"/>
      <c r="D32" s="289" t="s">
        <v>53</v>
      </c>
      <c r="E32" s="328"/>
      <c r="F32" s="329"/>
      <c r="G32" s="329">
        <f>'YOUTH GYMK'!AE8</f>
        <v>10</v>
      </c>
      <c r="H32" s="329">
        <f>'YOUTH GYMK'!AL8</f>
        <v>10</v>
      </c>
      <c r="I32" s="329">
        <f>0</f>
        <v>0</v>
      </c>
      <c r="J32" s="329"/>
      <c r="K32" s="329"/>
      <c r="L32" s="329"/>
      <c r="M32" s="329"/>
      <c r="N32" s="325">
        <f>'YOUTH GYMK'!BA8</f>
        <v>7</v>
      </c>
      <c r="O32" s="325">
        <f>'YOUTH GYMK'!BI8</f>
        <v>7</v>
      </c>
      <c r="P32" s="870">
        <f>SUM(E32:O32)</f>
        <v>34</v>
      </c>
      <c r="Q32" s="93">
        <f>SUM(P32)</f>
        <v>34</v>
      </c>
    </row>
    <row r="33" spans="1:18" ht="13.8" x14ac:dyDescent="0.3">
      <c r="D33" s="289" t="s">
        <v>210</v>
      </c>
      <c r="E33" s="328"/>
      <c r="F33" s="329"/>
      <c r="G33" s="329"/>
      <c r="H33" s="329"/>
      <c r="I33" s="329"/>
      <c r="J33" s="329"/>
      <c r="K33" s="329"/>
      <c r="L33" s="329"/>
      <c r="M33" s="329"/>
      <c r="N33" s="325"/>
      <c r="O33" s="325"/>
      <c r="P33" s="870"/>
      <c r="Q33" s="28"/>
    </row>
    <row r="34" spans="1:18" ht="13.8" x14ac:dyDescent="0.3">
      <c r="D34" s="289" t="s">
        <v>418</v>
      </c>
      <c r="E34" s="328"/>
      <c r="F34" s="329"/>
      <c r="G34" s="329"/>
      <c r="H34" s="329"/>
      <c r="I34" s="329"/>
      <c r="J34" s="329"/>
      <c r="K34" s="329"/>
      <c r="L34" s="329"/>
      <c r="M34" s="329"/>
      <c r="N34" s="325"/>
      <c r="O34" s="325"/>
      <c r="P34" s="870"/>
      <c r="Q34" s="28"/>
    </row>
    <row r="35" spans="1:18" ht="13.8" x14ac:dyDescent="0.3">
      <c r="D35" s="289"/>
      <c r="E35" s="289"/>
      <c r="F35" s="289"/>
      <c r="G35" s="289"/>
      <c r="H35" s="289"/>
      <c r="I35" s="289"/>
      <c r="J35" s="289"/>
      <c r="K35" s="289"/>
      <c r="L35" s="289"/>
      <c r="M35" s="289" t="s">
        <v>152</v>
      </c>
      <c r="N35" s="289"/>
      <c r="O35" s="289"/>
      <c r="P35" s="342">
        <f>SUM(P31:P34)</f>
        <v>77</v>
      </c>
      <c r="Q35" s="93">
        <f>SUM(Q31:Q34)</f>
        <v>77</v>
      </c>
    </row>
    <row r="36" spans="1:18" x14ac:dyDescent="0.25">
      <c r="Q36" s="195"/>
    </row>
    <row r="37" spans="1:18" ht="15" x14ac:dyDescent="0.35">
      <c r="A37" s="90" t="s">
        <v>741</v>
      </c>
      <c r="B37" s="91" t="s">
        <v>670</v>
      </c>
      <c r="C37" s="88"/>
      <c r="D37" s="289" t="s">
        <v>398</v>
      </c>
      <c r="E37" s="325"/>
      <c r="F37" s="326"/>
      <c r="G37" s="326">
        <f>'YOUTH PERF'!AQ21</f>
        <v>3</v>
      </c>
      <c r="H37" s="326">
        <f>'YOUTH PERF'!AZ21</f>
        <v>6</v>
      </c>
      <c r="I37" s="326"/>
      <c r="J37" s="326"/>
      <c r="K37" s="326"/>
      <c r="L37" s="326"/>
      <c r="M37" s="326"/>
      <c r="N37" s="327">
        <f>'YOUTH PERF'!CN21</f>
        <v>15</v>
      </c>
      <c r="O37" s="325">
        <f>'YOUTH PERF'!CV21</f>
        <v>15</v>
      </c>
      <c r="P37" s="1011">
        <f>SUM(E37:O37)</f>
        <v>39</v>
      </c>
      <c r="Q37" s="93">
        <f>SUM(P37)</f>
        <v>39</v>
      </c>
      <c r="R37" s="195">
        <v>1</v>
      </c>
    </row>
    <row r="38" spans="1:18" ht="13.8" x14ac:dyDescent="0.3">
      <c r="A38" s="88" t="s">
        <v>765</v>
      </c>
      <c r="B38" s="88"/>
      <c r="C38" s="88"/>
      <c r="D38" s="289" t="s">
        <v>53</v>
      </c>
      <c r="E38" s="328"/>
      <c r="F38" s="329"/>
      <c r="G38" s="329">
        <f>'YOUTH GYMK'!AE13</f>
        <v>3</v>
      </c>
      <c r="H38" s="329">
        <f>'YOUTH GYMK'!AL13</f>
        <v>3</v>
      </c>
      <c r="I38" s="329"/>
      <c r="J38" s="329"/>
      <c r="K38" s="329"/>
      <c r="L38" s="329"/>
      <c r="M38" s="329"/>
      <c r="N38" s="330">
        <f>'YOUTH GYMK'!BP13</f>
        <v>14</v>
      </c>
      <c r="O38" s="328">
        <f>'YOUTH GYMK'!BW13</f>
        <v>14</v>
      </c>
      <c r="P38" s="1012">
        <f>SUM(E38:O38)</f>
        <v>34</v>
      </c>
      <c r="Q38" s="93">
        <f>SUM(P38)</f>
        <v>34</v>
      </c>
    </row>
    <row r="39" spans="1:18" ht="13.8" x14ac:dyDescent="0.3">
      <c r="A39" s="88"/>
      <c r="B39" s="88"/>
      <c r="C39" s="88"/>
      <c r="D39" s="289" t="s">
        <v>210</v>
      </c>
      <c r="E39" s="328"/>
      <c r="F39" s="329"/>
      <c r="G39" s="329"/>
      <c r="H39" s="329"/>
      <c r="I39" s="329"/>
      <c r="J39" s="329"/>
      <c r="K39" s="329"/>
      <c r="L39" s="329"/>
      <c r="M39" s="329"/>
      <c r="N39" s="330"/>
      <c r="O39" s="328"/>
      <c r="P39" s="1012"/>
      <c r="Q39" s="168"/>
    </row>
    <row r="40" spans="1:18" ht="13.8" x14ac:dyDescent="0.3">
      <c r="A40" s="88"/>
      <c r="B40" s="88"/>
      <c r="C40" s="88"/>
      <c r="D40" s="289" t="s">
        <v>418</v>
      </c>
      <c r="E40" s="328"/>
      <c r="F40" s="329"/>
      <c r="G40" s="329"/>
      <c r="H40" s="329"/>
      <c r="I40" s="329"/>
      <c r="J40" s="329"/>
      <c r="K40" s="329"/>
      <c r="L40" s="329"/>
      <c r="M40" s="329"/>
      <c r="N40" s="330">
        <f>'YOUTH DRIVING'!Z8</f>
        <v>4</v>
      </c>
      <c r="O40" s="328">
        <f>'YOUTH DRIVING'!AE8</f>
        <v>4</v>
      </c>
      <c r="P40" s="1012">
        <f>SUM(E40:O40)</f>
        <v>8</v>
      </c>
      <c r="Q40" s="93">
        <f>SUM(P40)</f>
        <v>8</v>
      </c>
    </row>
    <row r="41" spans="1:18" ht="13.8" x14ac:dyDescent="0.3">
      <c r="A41" s="88"/>
      <c r="B41" s="88"/>
      <c r="C41" s="88"/>
      <c r="D41" s="289"/>
      <c r="E41" s="289"/>
      <c r="F41" s="289"/>
      <c r="G41" s="289"/>
      <c r="H41" s="289"/>
      <c r="I41" s="289"/>
      <c r="J41" s="289"/>
      <c r="K41" s="289"/>
      <c r="L41" s="289"/>
      <c r="M41" s="289" t="s">
        <v>152</v>
      </c>
      <c r="N41" s="289"/>
      <c r="O41" s="289"/>
      <c r="P41" s="342">
        <f>SUM(P37:P40)</f>
        <v>81</v>
      </c>
      <c r="Q41" s="865">
        <f>SUM(Q37:Q40)</f>
        <v>81</v>
      </c>
    </row>
    <row r="43" spans="1:18" ht="15" x14ac:dyDescent="0.35">
      <c r="A43" s="90" t="s">
        <v>547</v>
      </c>
      <c r="B43" s="51" t="s">
        <v>391</v>
      </c>
      <c r="C43" s="88"/>
      <c r="D43" s="289" t="s">
        <v>398</v>
      </c>
      <c r="E43" s="325"/>
      <c r="F43" s="326"/>
      <c r="G43" s="326">
        <f>'YOUTH PERF'!AQ12</f>
        <v>8</v>
      </c>
      <c r="H43" s="326">
        <f>'YOUTH PERF'!AZ12</f>
        <v>9</v>
      </c>
      <c r="I43" s="326">
        <f>'YOUTH PERF'!AH12</f>
        <v>0</v>
      </c>
      <c r="J43" s="326"/>
      <c r="K43" s="326">
        <f>'YOUTH PERF'!BJ12</f>
        <v>5</v>
      </c>
      <c r="L43" s="326"/>
      <c r="M43" s="326"/>
      <c r="N43" s="327">
        <f>'YOUTH PERF'!BU12</f>
        <v>2</v>
      </c>
      <c r="O43" s="325">
        <f>'YOUTH PERF'!CF12</f>
        <v>2</v>
      </c>
      <c r="P43" s="1011">
        <f>SUM(E43:O43)</f>
        <v>26</v>
      </c>
      <c r="Q43" s="93">
        <f>SUM(P43)</f>
        <v>26</v>
      </c>
      <c r="R43" t="s">
        <v>624</v>
      </c>
    </row>
    <row r="44" spans="1:18" ht="13.8" x14ac:dyDescent="0.3">
      <c r="A44" s="88"/>
      <c r="B44" s="88"/>
      <c r="C44" s="88"/>
      <c r="D44" s="289" t="s">
        <v>53</v>
      </c>
      <c r="E44" s="328"/>
      <c r="F44" s="329"/>
      <c r="G44" s="329"/>
      <c r="H44" s="329"/>
      <c r="I44" s="329"/>
      <c r="J44" s="329"/>
      <c r="K44" s="329"/>
      <c r="L44" s="329"/>
      <c r="M44" s="329"/>
      <c r="N44" s="330"/>
      <c r="O44" s="328"/>
      <c r="P44" s="1012">
        <f>SUM(L44:O44)</f>
        <v>0</v>
      </c>
      <c r="Q44" s="168"/>
    </row>
    <row r="45" spans="1:18" ht="13.8" x14ac:dyDescent="0.3">
      <c r="A45" s="88"/>
      <c r="B45" s="88"/>
      <c r="C45" s="88"/>
      <c r="D45" s="289" t="s">
        <v>210</v>
      </c>
      <c r="E45" s="328"/>
      <c r="F45" s="329"/>
      <c r="G45" s="329"/>
      <c r="H45" s="329"/>
      <c r="I45" s="329"/>
      <c r="J45" s="329"/>
      <c r="K45" s="329"/>
      <c r="L45" s="329"/>
      <c r="M45" s="329"/>
      <c r="N45" s="330"/>
      <c r="O45" s="328"/>
      <c r="P45" s="1012"/>
      <c r="Q45" s="168"/>
    </row>
    <row r="46" spans="1:18" ht="13.8" x14ac:dyDescent="0.3">
      <c r="A46" s="88"/>
      <c r="B46" s="88"/>
      <c r="C46" s="88"/>
      <c r="D46" s="289" t="s">
        <v>418</v>
      </c>
      <c r="E46" s="328"/>
      <c r="F46" s="329"/>
      <c r="G46" s="329"/>
      <c r="H46" s="329"/>
      <c r="I46" s="329"/>
      <c r="J46" s="329"/>
      <c r="K46" s="329"/>
      <c r="L46" s="329"/>
      <c r="M46" s="329"/>
      <c r="N46" s="330"/>
      <c r="O46" s="328"/>
      <c r="P46" s="1012">
        <f>SUM(L46:O46)</f>
        <v>0</v>
      </c>
      <c r="Q46" s="168"/>
    </row>
    <row r="47" spans="1:18" ht="13.8" x14ac:dyDescent="0.3">
      <c r="A47" s="88"/>
      <c r="B47" s="88"/>
      <c r="C47" s="88"/>
      <c r="D47" s="289"/>
      <c r="E47" s="289"/>
      <c r="F47" s="289"/>
      <c r="G47" s="289"/>
      <c r="H47" s="289"/>
      <c r="I47" s="289"/>
      <c r="J47" s="289"/>
      <c r="K47" s="289"/>
      <c r="L47" s="289"/>
      <c r="M47" s="289" t="s">
        <v>152</v>
      </c>
      <c r="N47" s="289"/>
      <c r="O47" s="289"/>
      <c r="P47" s="342">
        <f>SUM(P43:P46)</f>
        <v>26</v>
      </c>
      <c r="Q47" s="865">
        <f>SUM(Q43:Q46)</f>
        <v>26</v>
      </c>
    </row>
    <row r="49" spans="1:17" ht="15" x14ac:dyDescent="0.35">
      <c r="A49" s="90"/>
      <c r="B49" s="91"/>
      <c r="C49" s="88"/>
      <c r="D49" s="289" t="s">
        <v>398</v>
      </c>
      <c r="E49" s="325"/>
      <c r="F49" s="326"/>
      <c r="G49" s="326"/>
      <c r="H49" s="326"/>
      <c r="I49" s="326"/>
      <c r="J49" s="326"/>
      <c r="K49" s="326"/>
      <c r="L49" s="326"/>
      <c r="M49" s="326"/>
      <c r="N49" s="895"/>
      <c r="O49" s="325"/>
      <c r="P49" s="1011">
        <f>SUM(E49:O49)</f>
        <v>0</v>
      </c>
      <c r="Q49" s="93">
        <f>SUM(P49)</f>
        <v>0</v>
      </c>
    </row>
    <row r="50" spans="1:17" ht="13.8" x14ac:dyDescent="0.3">
      <c r="A50" s="88"/>
      <c r="B50" s="88"/>
      <c r="C50" s="88"/>
      <c r="D50" s="289" t="s">
        <v>53</v>
      </c>
      <c r="E50" s="328"/>
      <c r="F50" s="329"/>
      <c r="G50" s="329"/>
      <c r="H50" s="329"/>
      <c r="I50" s="329"/>
      <c r="J50" s="329"/>
      <c r="K50" s="329"/>
      <c r="L50" s="329"/>
      <c r="M50" s="329"/>
      <c r="N50" s="330"/>
      <c r="O50" s="328"/>
      <c r="P50" s="1012"/>
      <c r="Q50" s="168"/>
    </row>
    <row r="51" spans="1:17" ht="13.8" x14ac:dyDescent="0.3">
      <c r="A51" s="88"/>
      <c r="B51" s="88"/>
      <c r="C51" s="88"/>
      <c r="D51" s="289" t="s">
        <v>210</v>
      </c>
      <c r="E51" s="328"/>
      <c r="F51" s="329"/>
      <c r="G51" s="329"/>
      <c r="H51" s="329"/>
      <c r="I51" s="329"/>
      <c r="J51" s="329"/>
      <c r="K51" s="329"/>
      <c r="L51" s="329"/>
      <c r="M51" s="329"/>
      <c r="N51" s="330"/>
      <c r="O51" s="328"/>
      <c r="P51" s="1012"/>
      <c r="Q51" s="168"/>
    </row>
    <row r="52" spans="1:17" ht="13.8" x14ac:dyDescent="0.3">
      <c r="A52" s="88"/>
      <c r="B52" s="88"/>
      <c r="C52" s="88"/>
      <c r="D52" s="289" t="s">
        <v>418</v>
      </c>
      <c r="E52" s="328"/>
      <c r="F52" s="329"/>
      <c r="G52" s="329"/>
      <c r="H52" s="329"/>
      <c r="I52" s="329"/>
      <c r="J52" s="329"/>
      <c r="K52" s="329"/>
      <c r="L52" s="329"/>
      <c r="M52" s="329"/>
      <c r="N52" s="330"/>
      <c r="O52" s="328"/>
      <c r="P52" s="1012"/>
      <c r="Q52" s="168"/>
    </row>
    <row r="53" spans="1:17" ht="13.8" x14ac:dyDescent="0.3">
      <c r="A53" s="88"/>
      <c r="B53" s="88"/>
      <c r="C53" s="88"/>
      <c r="D53" s="289"/>
      <c r="E53" s="289"/>
      <c r="F53" s="289"/>
      <c r="G53" s="289"/>
      <c r="H53" s="289"/>
      <c r="I53" s="289"/>
      <c r="J53" s="289"/>
      <c r="K53" s="289"/>
      <c r="L53" s="289"/>
      <c r="M53" s="289" t="s">
        <v>152</v>
      </c>
      <c r="N53" s="289"/>
      <c r="O53" s="289"/>
      <c r="P53" s="342">
        <f>SUM(P49:P52)</f>
        <v>0</v>
      </c>
      <c r="Q53" s="865">
        <f>SUM(Q49:Q52)</f>
        <v>0</v>
      </c>
    </row>
  </sheetData>
  <mergeCells count="1">
    <mergeCell ref="B3:R3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77"/>
  <sheetViews>
    <sheetView topLeftCell="I43" workbookViewId="0">
      <selection activeCell="BS17" sqref="BS17"/>
    </sheetView>
  </sheetViews>
  <sheetFormatPr defaultRowHeight="13.2" x14ac:dyDescent="0.25"/>
  <cols>
    <col min="1" max="1" width="2.33203125" customWidth="1"/>
    <col min="2" max="2" width="27.33203125" customWidth="1"/>
    <col min="3" max="3" width="18.5546875" customWidth="1"/>
    <col min="4" max="4" width="13.88671875" customWidth="1"/>
    <col min="5" max="5" width="5.109375" customWidth="1"/>
    <col min="6" max="7" width="4.6640625" customWidth="1"/>
    <col min="8" max="8" width="5.6640625" customWidth="1"/>
    <col min="9" max="9" width="5" customWidth="1"/>
    <col min="10" max="10" width="4.6640625" customWidth="1"/>
    <col min="11" max="11" width="4.5546875" customWidth="1"/>
    <col min="12" max="12" width="4.44140625" customWidth="1"/>
    <col min="14" max="14" width="4.6640625" customWidth="1"/>
    <col min="15" max="15" width="23.6640625" bestFit="1" customWidth="1"/>
    <col min="16" max="16" width="22.33203125" bestFit="1" customWidth="1"/>
    <col min="17" max="17" width="12.109375" bestFit="1" customWidth="1"/>
    <col min="18" max="25" width="4.6640625" customWidth="1"/>
  </cols>
  <sheetData>
    <row r="1" spans="1:26" ht="15.6" x14ac:dyDescent="0.3">
      <c r="A1" s="147" t="s">
        <v>505</v>
      </c>
    </row>
    <row r="2" spans="1:26" x14ac:dyDescent="0.25">
      <c r="A2" t="s">
        <v>352</v>
      </c>
    </row>
    <row r="3" spans="1:26" x14ac:dyDescent="0.25">
      <c r="A3" t="s">
        <v>353</v>
      </c>
    </row>
    <row r="4" spans="1:26" x14ac:dyDescent="0.25">
      <c r="B4" s="258" t="s">
        <v>346</v>
      </c>
      <c r="C4" s="258" t="s">
        <v>351</v>
      </c>
      <c r="D4" s="258" t="s">
        <v>350</v>
      </c>
      <c r="E4" s="1380" t="s">
        <v>347</v>
      </c>
      <c r="F4" s="1380"/>
      <c r="G4" s="1380"/>
      <c r="H4" s="1380"/>
      <c r="I4" s="1380"/>
      <c r="J4" s="1380"/>
      <c r="K4" s="1380"/>
      <c r="L4" s="1380"/>
      <c r="M4" s="195"/>
      <c r="N4" s="195"/>
      <c r="O4" s="258" t="s">
        <v>346</v>
      </c>
      <c r="P4" s="258" t="s">
        <v>351</v>
      </c>
      <c r="Q4" s="258" t="s">
        <v>350</v>
      </c>
      <c r="R4" s="1380" t="s">
        <v>347</v>
      </c>
      <c r="S4" s="1380"/>
      <c r="T4" s="1380"/>
      <c r="U4" s="1380"/>
      <c r="V4" s="1380"/>
      <c r="W4" s="1380"/>
      <c r="X4" s="1380"/>
      <c r="Y4" s="1380"/>
      <c r="Z4" s="88"/>
    </row>
    <row r="5" spans="1:26" ht="82.2" x14ac:dyDescent="0.25">
      <c r="E5" s="238" t="s">
        <v>298</v>
      </c>
      <c r="F5" s="238" t="s">
        <v>297</v>
      </c>
      <c r="G5" s="238" t="s">
        <v>114</v>
      </c>
      <c r="H5" s="238" t="s">
        <v>1</v>
      </c>
      <c r="I5" s="238" t="s">
        <v>151</v>
      </c>
      <c r="J5" s="238" t="s">
        <v>251</v>
      </c>
      <c r="K5" s="238" t="s">
        <v>298</v>
      </c>
      <c r="L5" s="238" t="s">
        <v>252</v>
      </c>
      <c r="M5" s="28" t="s">
        <v>349</v>
      </c>
      <c r="O5" s="88"/>
      <c r="P5" s="88"/>
      <c r="Q5" s="88"/>
      <c r="R5" s="239" t="s">
        <v>298</v>
      </c>
      <c r="S5" s="240" t="s">
        <v>297</v>
      </c>
      <c r="T5" s="240" t="s">
        <v>114</v>
      </c>
      <c r="U5" s="240" t="s">
        <v>1</v>
      </c>
      <c r="V5" s="240" t="s">
        <v>151</v>
      </c>
      <c r="W5" s="240" t="s">
        <v>251</v>
      </c>
      <c r="X5" s="240" t="s">
        <v>298</v>
      </c>
      <c r="Y5" s="240" t="s">
        <v>252</v>
      </c>
      <c r="Z5" s="135" t="s">
        <v>349</v>
      </c>
    </row>
    <row r="6" spans="1:26" x14ac:dyDescent="0.25">
      <c r="B6" s="195"/>
      <c r="D6" t="s">
        <v>348</v>
      </c>
      <c r="E6" s="246"/>
      <c r="F6" s="246"/>
      <c r="G6" s="246"/>
      <c r="H6" s="246"/>
      <c r="I6" s="246"/>
      <c r="J6" s="246"/>
      <c r="K6" s="246"/>
      <c r="L6" s="246"/>
      <c r="M6" s="246">
        <f t="shared" ref="M6:M11" si="0">SUM(E6:L6)</f>
        <v>0</v>
      </c>
      <c r="O6" s="195"/>
      <c r="P6" s="88"/>
      <c r="Q6" s="88" t="s">
        <v>348</v>
      </c>
      <c r="R6" s="246"/>
      <c r="S6" s="246"/>
      <c r="T6" s="246"/>
      <c r="U6" s="246"/>
      <c r="V6" s="246"/>
      <c r="W6" s="246"/>
      <c r="X6" s="246"/>
      <c r="Y6" s="246"/>
      <c r="Z6" s="246">
        <f>SUM(R6:Y6)</f>
        <v>0</v>
      </c>
    </row>
    <row r="7" spans="1:26" x14ac:dyDescent="0.25">
      <c r="B7" s="195"/>
      <c r="D7" t="s">
        <v>333</v>
      </c>
      <c r="E7" s="246"/>
      <c r="F7" s="246"/>
      <c r="G7" s="246"/>
      <c r="H7" s="246"/>
      <c r="I7" s="246"/>
      <c r="J7" s="246"/>
      <c r="K7" s="246"/>
      <c r="L7" s="246"/>
      <c r="M7" s="246">
        <f t="shared" si="0"/>
        <v>0</v>
      </c>
      <c r="O7" s="195"/>
      <c r="Q7" s="88" t="s">
        <v>333</v>
      </c>
      <c r="R7" s="246"/>
      <c r="S7" s="246"/>
      <c r="T7" s="246"/>
      <c r="U7" s="246"/>
      <c r="V7" s="246"/>
      <c r="W7" s="246"/>
      <c r="X7" s="246"/>
      <c r="Y7" s="246"/>
      <c r="Z7" s="246">
        <f>SUM(R7:Y7)</f>
        <v>0</v>
      </c>
    </row>
    <row r="8" spans="1:26" x14ac:dyDescent="0.25">
      <c r="B8" s="195"/>
      <c r="D8" t="s">
        <v>76</v>
      </c>
      <c r="E8" s="246"/>
      <c r="F8" s="246"/>
      <c r="G8" s="246"/>
      <c r="H8" s="246"/>
      <c r="I8" s="246"/>
      <c r="J8" s="246"/>
      <c r="K8" s="246"/>
      <c r="L8" s="246"/>
      <c r="M8" s="246">
        <f t="shared" si="0"/>
        <v>0</v>
      </c>
      <c r="O8" s="195"/>
      <c r="Q8" s="88" t="s">
        <v>76</v>
      </c>
      <c r="R8" s="246"/>
      <c r="S8" s="246"/>
      <c r="T8" s="246"/>
      <c r="U8" s="246"/>
      <c r="V8" s="246"/>
      <c r="W8" s="246"/>
      <c r="X8" s="246"/>
      <c r="Y8" s="246"/>
      <c r="Z8" s="246">
        <f>SUM(R8:Y8)</f>
        <v>0</v>
      </c>
    </row>
    <row r="9" spans="1:26" x14ac:dyDescent="0.25">
      <c r="B9" s="195"/>
      <c r="D9" t="s">
        <v>53</v>
      </c>
      <c r="E9" s="246"/>
      <c r="F9" s="246"/>
      <c r="G9" s="246"/>
      <c r="H9" s="246"/>
      <c r="I9" s="246"/>
      <c r="J9" s="246"/>
      <c r="K9" s="246"/>
      <c r="L9" s="246"/>
      <c r="M9" s="246">
        <f t="shared" si="0"/>
        <v>0</v>
      </c>
      <c r="O9" s="195"/>
      <c r="Q9" s="88" t="s">
        <v>171</v>
      </c>
      <c r="R9" s="246"/>
      <c r="S9" s="246"/>
      <c r="T9" s="246"/>
      <c r="U9" s="246"/>
      <c r="V9" s="246"/>
      <c r="W9" s="246"/>
      <c r="X9" s="246"/>
      <c r="Y9" s="246"/>
      <c r="Z9" s="246">
        <f>SUM(R9:Y9)</f>
        <v>0</v>
      </c>
    </row>
    <row r="10" spans="1:26" ht="13.8" thickBot="1" x14ac:dyDescent="0.3">
      <c r="B10" s="195"/>
      <c r="D10" t="s">
        <v>171</v>
      </c>
      <c r="E10" s="246"/>
      <c r="F10" s="246"/>
      <c r="G10" s="246"/>
      <c r="H10" s="246"/>
      <c r="I10" s="246"/>
      <c r="J10" s="246"/>
      <c r="K10" s="246"/>
      <c r="L10" s="246"/>
      <c r="M10" s="246">
        <f t="shared" si="0"/>
        <v>0</v>
      </c>
      <c r="O10" s="195"/>
      <c r="Q10" s="88" t="s">
        <v>141</v>
      </c>
      <c r="R10" s="246"/>
      <c r="S10" s="246"/>
      <c r="T10" s="246"/>
      <c r="U10" s="246"/>
      <c r="V10" s="246"/>
      <c r="W10" s="246"/>
      <c r="X10" s="246"/>
      <c r="Y10" s="246"/>
      <c r="Z10" s="247">
        <f>SUM(R10:Y10)</f>
        <v>0</v>
      </c>
    </row>
    <row r="11" spans="1:26" ht="13.8" thickBot="1" x14ac:dyDescent="0.3">
      <c r="B11" s="195"/>
      <c r="D11" t="s">
        <v>141</v>
      </c>
      <c r="E11" s="246"/>
      <c r="F11" s="246"/>
      <c r="G11" s="246"/>
      <c r="H11" s="246"/>
      <c r="I11" s="246"/>
      <c r="J11" s="246"/>
      <c r="K11" s="246"/>
      <c r="L11" s="246"/>
      <c r="M11" s="247">
        <f t="shared" si="0"/>
        <v>0</v>
      </c>
      <c r="O11" s="195"/>
      <c r="Y11" s="88" t="s">
        <v>152</v>
      </c>
      <c r="Z11" s="235">
        <f>SUM(Z6:Z10)</f>
        <v>0</v>
      </c>
    </row>
    <row r="12" spans="1:26" ht="13.8" thickBot="1" x14ac:dyDescent="0.3">
      <c r="B12" s="195"/>
      <c r="E12" s="2"/>
      <c r="F12" s="2"/>
      <c r="G12" s="2"/>
      <c r="H12" s="2"/>
      <c r="I12" s="2"/>
      <c r="J12" s="2"/>
      <c r="K12" s="2"/>
      <c r="L12" s="2" t="s">
        <v>152</v>
      </c>
      <c r="M12" s="248">
        <f>SUM(M6:M11)</f>
        <v>0</v>
      </c>
      <c r="O12" s="195"/>
    </row>
    <row r="13" spans="1:26" ht="24" customHeight="1" x14ac:dyDescent="0.25">
      <c r="B13" s="195"/>
      <c r="O13" s="245"/>
      <c r="P13" s="88"/>
      <c r="Q13" s="88"/>
    </row>
    <row r="14" spans="1:26" x14ac:dyDescent="0.25">
      <c r="B14" s="195"/>
      <c r="C14" s="88"/>
      <c r="D14" s="88" t="s">
        <v>348</v>
      </c>
      <c r="E14" s="246"/>
      <c r="F14" s="246"/>
      <c r="G14" s="246"/>
      <c r="H14" s="246"/>
      <c r="I14" s="246"/>
      <c r="J14" s="246"/>
      <c r="K14" s="246"/>
      <c r="L14" s="246"/>
      <c r="M14" s="246">
        <f>SUM(E14:L14)</f>
        <v>0</v>
      </c>
      <c r="O14" s="195"/>
      <c r="P14" s="88"/>
      <c r="Q14" s="88" t="s">
        <v>348</v>
      </c>
      <c r="R14" s="250"/>
      <c r="S14" s="251"/>
      <c r="T14" s="251"/>
      <c r="U14" s="251"/>
      <c r="V14" s="251"/>
      <c r="W14" s="251"/>
      <c r="X14" s="251"/>
      <c r="Y14" s="251"/>
      <c r="Z14" s="251">
        <f>SUM(R14:Y14)</f>
        <v>0</v>
      </c>
    </row>
    <row r="15" spans="1:26" x14ac:dyDescent="0.25">
      <c r="B15" s="195"/>
      <c r="D15" s="88" t="s">
        <v>333</v>
      </c>
      <c r="E15" s="246"/>
      <c r="F15" s="246"/>
      <c r="G15" s="246"/>
      <c r="H15" s="246"/>
      <c r="I15" s="246"/>
      <c r="J15" s="246"/>
      <c r="K15" s="246"/>
      <c r="L15" s="246"/>
      <c r="M15" s="246">
        <f>SUM(E15:L15)</f>
        <v>0</v>
      </c>
      <c r="O15" s="195"/>
      <c r="P15" s="88"/>
      <c r="Q15" s="88" t="s">
        <v>333</v>
      </c>
      <c r="R15" s="252"/>
      <c r="S15" s="253"/>
      <c r="T15" s="253"/>
      <c r="U15" s="253"/>
      <c r="V15" s="253"/>
      <c r="W15" s="253"/>
      <c r="X15" s="253"/>
      <c r="Y15" s="253"/>
      <c r="Z15" s="253">
        <f>SUM(R15:Y15)</f>
        <v>0</v>
      </c>
    </row>
    <row r="16" spans="1:26" x14ac:dyDescent="0.25">
      <c r="B16" s="195"/>
      <c r="D16" s="88" t="s">
        <v>53</v>
      </c>
      <c r="E16" s="246"/>
      <c r="F16" s="246"/>
      <c r="G16" s="246"/>
      <c r="H16" s="246"/>
      <c r="I16" s="246"/>
      <c r="J16" s="246"/>
      <c r="K16" s="246"/>
      <c r="L16" s="246"/>
      <c r="M16" s="246">
        <f>SUM(E16:L16)</f>
        <v>0</v>
      </c>
      <c r="O16" s="195"/>
      <c r="P16" s="88"/>
      <c r="Q16" s="88" t="s">
        <v>171</v>
      </c>
      <c r="R16" s="252"/>
      <c r="S16" s="253"/>
      <c r="T16" s="253"/>
      <c r="U16" s="253"/>
      <c r="V16" s="253"/>
      <c r="W16" s="253"/>
      <c r="X16" s="253"/>
      <c r="Y16" s="253"/>
      <c r="Z16" s="253">
        <f>SUM(R16:Y16)</f>
        <v>0</v>
      </c>
    </row>
    <row r="17" spans="2:26" x14ac:dyDescent="0.25">
      <c r="B17" s="195"/>
      <c r="D17" t="s">
        <v>334</v>
      </c>
      <c r="E17" s="247"/>
      <c r="F17" s="247"/>
      <c r="G17" s="247"/>
      <c r="H17" s="247"/>
      <c r="I17" s="247"/>
      <c r="J17" s="247"/>
      <c r="K17" s="247"/>
      <c r="L17" s="247"/>
      <c r="M17" s="247">
        <f>SUM(E17:L17)</f>
        <v>0</v>
      </c>
      <c r="O17" s="195"/>
      <c r="P17" s="88"/>
      <c r="Q17" s="88" t="s">
        <v>53</v>
      </c>
      <c r="R17" s="254"/>
      <c r="S17" s="255"/>
      <c r="T17" s="255"/>
      <c r="U17" s="255"/>
      <c r="V17" s="255"/>
      <c r="W17" s="255"/>
      <c r="X17" s="255"/>
      <c r="Y17" s="255"/>
      <c r="Z17" s="255">
        <f>SUM(R17:Y17)</f>
        <v>0</v>
      </c>
    </row>
    <row r="18" spans="2:26" ht="13.8" thickBot="1" x14ac:dyDescent="0.3">
      <c r="B18" s="195"/>
      <c r="E18" s="246"/>
      <c r="F18" s="246"/>
      <c r="G18" s="246"/>
      <c r="H18" s="246"/>
      <c r="I18" s="246"/>
      <c r="J18" s="246"/>
      <c r="K18" s="246"/>
      <c r="L18" s="249"/>
      <c r="M18" s="246"/>
      <c r="O18" s="195"/>
      <c r="P18" s="88"/>
      <c r="Q18" s="88"/>
      <c r="R18" s="249"/>
      <c r="S18" s="249"/>
      <c r="T18" s="249"/>
      <c r="U18" s="249"/>
      <c r="V18" s="249"/>
      <c r="W18" s="249"/>
      <c r="X18" s="249"/>
      <c r="Y18" s="249"/>
      <c r="Z18" s="249"/>
    </row>
    <row r="19" spans="2:26" ht="13.8" thickBot="1" x14ac:dyDescent="0.3">
      <c r="B19" s="195"/>
      <c r="L19" s="88" t="s">
        <v>152</v>
      </c>
      <c r="M19" s="242">
        <f>SUM(M14:M18)</f>
        <v>0</v>
      </c>
      <c r="N19" s="88"/>
      <c r="O19" s="195"/>
      <c r="P19" s="88"/>
      <c r="Q19" s="88"/>
      <c r="R19" s="88"/>
      <c r="S19" s="88"/>
      <c r="T19" s="88"/>
      <c r="U19" s="88"/>
      <c r="V19" s="88"/>
      <c r="W19" s="88"/>
      <c r="X19" s="88"/>
      <c r="Y19" s="88" t="s">
        <v>152</v>
      </c>
      <c r="Z19" s="242">
        <f>SUM(Z14:Z18)</f>
        <v>0</v>
      </c>
    </row>
    <row r="20" spans="2:26" x14ac:dyDescent="0.25">
      <c r="B20" s="195"/>
      <c r="O20" s="195"/>
      <c r="Q20" s="88"/>
    </row>
    <row r="21" spans="2:26" x14ac:dyDescent="0.25">
      <c r="B21" s="195"/>
      <c r="D21" t="s">
        <v>348</v>
      </c>
      <c r="E21" s="246"/>
      <c r="F21" s="246"/>
      <c r="G21" s="246"/>
      <c r="H21" s="246"/>
      <c r="I21" s="246"/>
      <c r="J21" s="246"/>
      <c r="K21" s="246"/>
      <c r="L21" s="246"/>
      <c r="M21" s="246">
        <f>SUM(E21:L21)</f>
        <v>0</v>
      </c>
      <c r="O21" s="195"/>
      <c r="P21" s="88"/>
      <c r="Q21" s="88" t="s">
        <v>348</v>
      </c>
      <c r="R21" s="246"/>
      <c r="S21" s="246"/>
      <c r="T21" s="246"/>
      <c r="U21" s="246"/>
      <c r="V21" s="246"/>
      <c r="W21" s="246"/>
      <c r="X21" s="246"/>
      <c r="Y21" s="246"/>
      <c r="Z21" s="246">
        <f>SUM(R21:Y21)</f>
        <v>0</v>
      </c>
    </row>
    <row r="22" spans="2:26" x14ac:dyDescent="0.25">
      <c r="B22" s="195"/>
      <c r="D22" t="s">
        <v>333</v>
      </c>
      <c r="E22" s="246"/>
      <c r="F22" s="246"/>
      <c r="G22" s="246"/>
      <c r="H22" s="246"/>
      <c r="I22" s="246"/>
      <c r="J22" s="246"/>
      <c r="K22" s="246"/>
      <c r="L22" s="246"/>
      <c r="M22" s="246">
        <f>SUM(E22:L22)</f>
        <v>0</v>
      </c>
      <c r="O22" s="195"/>
      <c r="Q22" s="88" t="s">
        <v>333</v>
      </c>
      <c r="R22" s="246"/>
      <c r="S22" s="246"/>
      <c r="T22" s="246"/>
      <c r="U22" s="246"/>
      <c r="V22" s="246"/>
      <c r="W22" s="246"/>
      <c r="X22" s="246"/>
      <c r="Y22" s="246"/>
      <c r="Z22" s="246">
        <f>SUM(R22:Y22)</f>
        <v>0</v>
      </c>
    </row>
    <row r="23" spans="2:26" x14ac:dyDescent="0.25">
      <c r="B23" s="195"/>
      <c r="D23" t="s">
        <v>171</v>
      </c>
      <c r="E23" s="246"/>
      <c r="F23" s="246"/>
      <c r="G23" s="246"/>
      <c r="H23" s="246"/>
      <c r="I23" s="246"/>
      <c r="J23" s="246"/>
      <c r="K23" s="246"/>
      <c r="L23" s="246"/>
      <c r="M23" s="246">
        <f>SUM(E23:L23)</f>
        <v>0</v>
      </c>
      <c r="O23" s="195"/>
      <c r="Q23" s="88" t="s">
        <v>197</v>
      </c>
      <c r="R23" s="246"/>
      <c r="S23" s="246"/>
      <c r="T23" s="246"/>
      <c r="U23" s="246"/>
      <c r="V23" s="246"/>
      <c r="W23" s="246"/>
      <c r="X23" s="246"/>
      <c r="Y23" s="246"/>
      <c r="Z23" s="246">
        <f>SUM(R23:Y23)</f>
        <v>0</v>
      </c>
    </row>
    <row r="24" spans="2:26" x14ac:dyDescent="0.25">
      <c r="B24" s="195"/>
      <c r="D24" t="s">
        <v>141</v>
      </c>
      <c r="E24" s="246"/>
      <c r="F24" s="246"/>
      <c r="G24" s="246"/>
      <c r="H24" s="246"/>
      <c r="I24" s="246"/>
      <c r="J24" s="246"/>
      <c r="K24" s="246"/>
      <c r="L24" s="246"/>
      <c r="M24" s="246">
        <f>SUM(E24:L24)</f>
        <v>0</v>
      </c>
      <c r="O24" s="195"/>
      <c r="Q24" s="88" t="s">
        <v>53</v>
      </c>
      <c r="R24" s="246"/>
      <c r="S24" s="246"/>
      <c r="T24" s="246"/>
      <c r="U24" s="246"/>
      <c r="V24" s="246"/>
      <c r="W24" s="246"/>
      <c r="X24" s="246"/>
      <c r="Y24" s="246"/>
      <c r="Z24" s="246">
        <f>SUM(R24:Y24)</f>
        <v>0</v>
      </c>
    </row>
    <row r="25" spans="2:26" ht="13.8" thickBot="1" x14ac:dyDescent="0.3">
      <c r="B25" s="195"/>
      <c r="D25" t="s">
        <v>334</v>
      </c>
      <c r="E25" s="246"/>
      <c r="F25" s="246"/>
      <c r="G25" s="246"/>
      <c r="H25" s="246"/>
      <c r="I25" s="246"/>
      <c r="J25" s="246"/>
      <c r="K25" s="246"/>
      <c r="L25" s="246"/>
      <c r="M25" s="247">
        <f>SUM(E25:L25)</f>
        <v>0</v>
      </c>
      <c r="O25" s="195"/>
      <c r="Q25" s="88" t="s">
        <v>171</v>
      </c>
      <c r="R25" s="246"/>
      <c r="S25" s="246"/>
      <c r="T25" s="246"/>
      <c r="U25" s="246"/>
      <c r="V25" s="246"/>
      <c r="W25" s="246"/>
      <c r="X25" s="246"/>
      <c r="Y25" s="246"/>
      <c r="Z25" s="246"/>
    </row>
    <row r="26" spans="2:26" ht="13.8" thickBot="1" x14ac:dyDescent="0.3">
      <c r="B26" s="195"/>
      <c r="L26" s="88" t="s">
        <v>152</v>
      </c>
      <c r="M26" s="235">
        <f>SUM(M21:M25)</f>
        <v>0</v>
      </c>
      <c r="O26" s="195"/>
      <c r="Q26" s="88" t="s">
        <v>141</v>
      </c>
      <c r="R26" s="246"/>
      <c r="S26" s="246"/>
      <c r="T26" s="246"/>
      <c r="U26" s="246"/>
      <c r="V26" s="246"/>
      <c r="W26" s="246"/>
      <c r="X26" s="246"/>
      <c r="Y26" s="246"/>
      <c r="Z26" s="246"/>
    </row>
    <row r="27" spans="2:26" ht="13.8" thickBot="1" x14ac:dyDescent="0.3">
      <c r="B27" s="195"/>
      <c r="O27" s="195"/>
      <c r="Y27" s="88" t="s">
        <v>152</v>
      </c>
      <c r="Z27" s="242">
        <f>SUM(Z21:Z26)</f>
        <v>0</v>
      </c>
    </row>
    <row r="28" spans="2:26" x14ac:dyDescent="0.25">
      <c r="B28" s="195"/>
      <c r="C28" s="88"/>
      <c r="D28" s="88" t="s">
        <v>348</v>
      </c>
      <c r="E28" s="246"/>
      <c r="F28" s="246"/>
      <c r="G28" s="246"/>
      <c r="H28" s="246"/>
      <c r="I28" s="246"/>
      <c r="J28" s="246"/>
      <c r="K28" s="246"/>
      <c r="L28" s="246"/>
      <c r="M28" s="246">
        <f>SUM(E28:L28)</f>
        <v>0</v>
      </c>
      <c r="O28" s="195"/>
      <c r="P28" s="88"/>
      <c r="Q28" s="88" t="s">
        <v>348</v>
      </c>
      <c r="R28" s="246"/>
      <c r="S28" s="246"/>
      <c r="T28" s="246"/>
      <c r="U28" s="246"/>
      <c r="V28" s="246"/>
      <c r="W28" s="246"/>
      <c r="X28" s="246"/>
      <c r="Y28" s="246"/>
      <c r="Z28" s="246">
        <f>SUM(R28:Y28)</f>
        <v>0</v>
      </c>
    </row>
    <row r="29" spans="2:26" x14ac:dyDescent="0.25">
      <c r="D29" s="88" t="s">
        <v>333</v>
      </c>
      <c r="E29" s="246"/>
      <c r="F29" s="246"/>
      <c r="G29" s="246"/>
      <c r="H29" s="246"/>
      <c r="I29" s="246"/>
      <c r="J29" s="246"/>
      <c r="K29" s="246"/>
      <c r="L29" s="246"/>
      <c r="M29" s="246">
        <f>SUM(E29:L29)</f>
        <v>0</v>
      </c>
      <c r="Q29" s="88" t="s">
        <v>333</v>
      </c>
      <c r="R29" s="246"/>
      <c r="S29" s="246"/>
      <c r="T29" s="246"/>
      <c r="U29" s="246"/>
      <c r="V29" s="246"/>
      <c r="W29" s="246"/>
      <c r="X29" s="246"/>
      <c r="Y29" s="246"/>
      <c r="Z29" s="246">
        <f>SUM(R29:Y29)</f>
        <v>0</v>
      </c>
    </row>
    <row r="30" spans="2:26" x14ac:dyDescent="0.25">
      <c r="D30" s="88" t="s">
        <v>334</v>
      </c>
      <c r="E30" s="246"/>
      <c r="F30" s="246"/>
      <c r="G30" s="246"/>
      <c r="H30" s="246"/>
      <c r="I30" s="246"/>
      <c r="J30" s="246"/>
      <c r="K30" s="246"/>
      <c r="L30" s="246"/>
      <c r="M30" s="246">
        <f>SUM(E30:L30)</f>
        <v>0</v>
      </c>
      <c r="Q30" s="88" t="s">
        <v>76</v>
      </c>
      <c r="R30" s="246"/>
      <c r="S30" s="246"/>
      <c r="T30" s="246"/>
      <c r="U30" s="246"/>
      <c r="V30" s="246"/>
      <c r="W30" s="246"/>
      <c r="X30" s="246"/>
      <c r="Y30" s="246"/>
      <c r="Z30" s="246">
        <f>SUM(R30:Y30)</f>
        <v>0</v>
      </c>
    </row>
    <row r="31" spans="2:26" x14ac:dyDescent="0.25">
      <c r="E31" s="247"/>
      <c r="F31" s="247"/>
      <c r="G31" s="247"/>
      <c r="H31" s="247"/>
      <c r="I31" s="247"/>
      <c r="J31" s="247"/>
      <c r="K31" s="247"/>
      <c r="L31" s="247"/>
      <c r="M31" s="247"/>
      <c r="Q31" s="88" t="s">
        <v>171</v>
      </c>
      <c r="R31" s="246"/>
      <c r="S31" s="246"/>
      <c r="T31" s="246"/>
      <c r="U31" s="246"/>
      <c r="V31" s="246"/>
      <c r="W31" s="246"/>
      <c r="X31" s="246"/>
      <c r="Y31" s="246"/>
      <c r="Z31" s="246">
        <f>SUM(R31:Y31)</f>
        <v>0</v>
      </c>
    </row>
    <row r="32" spans="2:26" ht="13.8" thickBot="1" x14ac:dyDescent="0.3">
      <c r="E32" s="246"/>
      <c r="F32" s="246"/>
      <c r="G32" s="246"/>
      <c r="H32" s="246"/>
      <c r="I32" s="246"/>
      <c r="J32" s="246"/>
      <c r="K32" s="246"/>
      <c r="L32" s="249"/>
      <c r="M32" s="249"/>
      <c r="R32" s="246"/>
      <c r="S32" s="246"/>
      <c r="T32" s="246"/>
      <c r="U32" s="246"/>
      <c r="V32" s="246"/>
      <c r="W32" s="246"/>
      <c r="X32" s="246"/>
      <c r="Y32" s="246"/>
      <c r="Z32" s="246"/>
    </row>
    <row r="33" spans="2:26" ht="13.8" thickBot="1" x14ac:dyDescent="0.3">
      <c r="L33" s="88" t="s">
        <v>152</v>
      </c>
      <c r="M33" s="244">
        <f>SUM(M28:M32)</f>
        <v>0</v>
      </c>
      <c r="Y33" s="88" t="s">
        <v>152</v>
      </c>
      <c r="Z33" s="242">
        <f>SUM(Z28:Z32)</f>
        <v>0</v>
      </c>
    </row>
    <row r="35" spans="2:26" x14ac:dyDescent="0.25">
      <c r="B35" s="195"/>
      <c r="C35" s="88"/>
      <c r="D35" s="88" t="s">
        <v>348</v>
      </c>
      <c r="E35" s="246"/>
      <c r="F35" s="246"/>
      <c r="G35" s="246"/>
      <c r="H35" s="246"/>
      <c r="I35" s="246"/>
      <c r="J35" s="246"/>
      <c r="K35" s="246"/>
      <c r="L35" s="246"/>
      <c r="M35" s="246">
        <f t="shared" ref="M35:M40" si="1">SUM(E35:L35)</f>
        <v>0</v>
      </c>
      <c r="O35" s="195"/>
      <c r="P35" s="88"/>
      <c r="Q35" s="88" t="s">
        <v>348</v>
      </c>
      <c r="R35" s="246"/>
      <c r="S35" s="246"/>
      <c r="T35" s="246"/>
      <c r="U35" s="246"/>
      <c r="V35" s="246"/>
      <c r="W35" s="246"/>
      <c r="X35" s="246"/>
      <c r="Y35" s="246"/>
      <c r="Z35" s="246">
        <f>SUM(R35:Y35)</f>
        <v>0</v>
      </c>
    </row>
    <row r="36" spans="2:26" x14ac:dyDescent="0.25">
      <c r="D36" s="88" t="s">
        <v>333</v>
      </c>
      <c r="E36" s="246"/>
      <c r="F36" s="246"/>
      <c r="G36" s="246"/>
      <c r="H36" s="246"/>
      <c r="I36" s="246"/>
      <c r="J36" s="246"/>
      <c r="K36" s="246"/>
      <c r="L36" s="246"/>
      <c r="M36" s="246">
        <f t="shared" si="1"/>
        <v>0</v>
      </c>
      <c r="Q36" s="88" t="s">
        <v>333</v>
      </c>
      <c r="R36" s="246"/>
      <c r="S36" s="246"/>
      <c r="T36" s="246"/>
      <c r="U36" s="246"/>
      <c r="V36" s="246"/>
      <c r="W36" s="246"/>
      <c r="X36" s="246"/>
      <c r="Y36" s="246"/>
      <c r="Z36" s="246">
        <f>SUM(R36:Y36)</f>
        <v>0</v>
      </c>
    </row>
    <row r="37" spans="2:26" x14ac:dyDescent="0.25">
      <c r="D37" s="88" t="s">
        <v>76</v>
      </c>
      <c r="E37" s="246"/>
      <c r="F37" s="246"/>
      <c r="G37" s="246"/>
      <c r="H37" s="246"/>
      <c r="I37" s="246"/>
      <c r="J37" s="246"/>
      <c r="K37" s="246"/>
      <c r="L37" s="246"/>
      <c r="M37" s="246">
        <f t="shared" si="1"/>
        <v>0</v>
      </c>
      <c r="Q37" s="88" t="s">
        <v>76</v>
      </c>
      <c r="R37" s="246"/>
      <c r="S37" s="246"/>
      <c r="T37" s="246"/>
      <c r="U37" s="246"/>
      <c r="V37" s="246"/>
      <c r="W37" s="246"/>
      <c r="X37" s="246"/>
      <c r="Y37" s="246"/>
      <c r="Z37" s="246">
        <f>SUM(R37:Y37)</f>
        <v>0</v>
      </c>
    </row>
    <row r="38" spans="2:26" ht="13.8" thickBot="1" x14ac:dyDescent="0.3">
      <c r="D38" s="88" t="s">
        <v>53</v>
      </c>
      <c r="E38" s="246"/>
      <c r="F38" s="246"/>
      <c r="G38" s="246"/>
      <c r="H38" s="246"/>
      <c r="I38" s="246"/>
      <c r="J38" s="246"/>
      <c r="K38" s="246"/>
      <c r="L38" s="246"/>
      <c r="M38" s="246">
        <f t="shared" si="1"/>
        <v>0</v>
      </c>
      <c r="Q38" s="88" t="s">
        <v>171</v>
      </c>
      <c r="R38" s="246"/>
      <c r="S38" s="246"/>
      <c r="T38" s="246"/>
      <c r="U38" s="246"/>
      <c r="V38" s="246"/>
      <c r="W38" s="246"/>
      <c r="X38" s="246"/>
      <c r="Y38" s="246"/>
      <c r="Z38" s="246">
        <f>SUM(R38:Y38)</f>
        <v>0</v>
      </c>
    </row>
    <row r="39" spans="2:26" ht="13.8" thickBot="1" x14ac:dyDescent="0.3">
      <c r="D39" s="88" t="s">
        <v>171</v>
      </c>
      <c r="E39" s="246"/>
      <c r="F39" s="246"/>
      <c r="G39" s="246"/>
      <c r="H39" s="246"/>
      <c r="I39" s="246"/>
      <c r="J39" s="246"/>
      <c r="K39" s="246"/>
      <c r="L39" s="246"/>
      <c r="M39" s="246">
        <f t="shared" si="1"/>
        <v>0</v>
      </c>
      <c r="Y39" s="88" t="s">
        <v>152</v>
      </c>
      <c r="Z39" s="242">
        <f>SUM(Z35:Z38)</f>
        <v>0</v>
      </c>
    </row>
    <row r="40" spans="2:26" ht="13.8" thickBot="1" x14ac:dyDescent="0.3">
      <c r="D40" s="88" t="s">
        <v>141</v>
      </c>
      <c r="E40" s="246"/>
      <c r="F40" s="246"/>
      <c r="G40" s="246"/>
      <c r="H40" s="246"/>
      <c r="I40" s="246"/>
      <c r="J40" s="246"/>
      <c r="K40" s="246"/>
      <c r="L40" s="246"/>
      <c r="M40" s="246">
        <f t="shared" si="1"/>
        <v>0</v>
      </c>
    </row>
    <row r="41" spans="2:26" ht="13.8" thickBot="1" x14ac:dyDescent="0.3">
      <c r="L41" s="88" t="s">
        <v>152</v>
      </c>
      <c r="M41" s="242">
        <f>SUM(M35:M40)</f>
        <v>0</v>
      </c>
    </row>
    <row r="43" spans="2:26" x14ac:dyDescent="0.25">
      <c r="B43" s="195"/>
      <c r="C43" s="88"/>
      <c r="D43" s="88" t="s">
        <v>348</v>
      </c>
      <c r="E43" s="246"/>
      <c r="F43" s="246"/>
      <c r="G43" s="246"/>
      <c r="H43" s="246"/>
      <c r="I43" s="246"/>
      <c r="J43" s="246"/>
      <c r="K43" s="246"/>
      <c r="L43" s="246"/>
      <c r="M43" s="246">
        <f>SUM(E43:L43)</f>
        <v>0</v>
      </c>
      <c r="O43" s="195"/>
      <c r="P43" s="88"/>
      <c r="Q43" s="88" t="s">
        <v>348</v>
      </c>
      <c r="R43" s="246"/>
      <c r="S43" s="246"/>
      <c r="T43" s="246"/>
      <c r="U43" s="246"/>
      <c r="V43" s="246"/>
      <c r="W43" s="246"/>
      <c r="X43" s="246"/>
      <c r="Y43" s="246"/>
      <c r="Z43" s="246">
        <f>SUM(R43:Y43)</f>
        <v>0</v>
      </c>
    </row>
    <row r="44" spans="2:26" x14ac:dyDescent="0.25">
      <c r="D44" s="88" t="s">
        <v>333</v>
      </c>
      <c r="E44" s="246"/>
      <c r="F44" s="246"/>
      <c r="G44" s="246"/>
      <c r="H44" s="246"/>
      <c r="I44" s="246"/>
      <c r="J44" s="246"/>
      <c r="K44" s="246"/>
      <c r="L44" s="246"/>
      <c r="M44" s="246">
        <f>SUM(E44:L44)</f>
        <v>0</v>
      </c>
      <c r="Q44" s="88" t="s">
        <v>333</v>
      </c>
      <c r="R44" s="246"/>
      <c r="S44" s="246"/>
      <c r="T44" s="246"/>
      <c r="U44" s="246"/>
      <c r="V44" s="246"/>
      <c r="W44" s="246"/>
      <c r="X44" s="246"/>
      <c r="Y44" s="246"/>
      <c r="Z44" s="246">
        <f>SUM(R44:Y44)</f>
        <v>0</v>
      </c>
    </row>
    <row r="45" spans="2:26" x14ac:dyDescent="0.25">
      <c r="D45" s="88" t="s">
        <v>76</v>
      </c>
      <c r="E45" s="246"/>
      <c r="F45" s="246"/>
      <c r="G45" s="246"/>
      <c r="H45" s="246"/>
      <c r="I45" s="246"/>
      <c r="J45" s="246"/>
      <c r="K45" s="246"/>
      <c r="L45" s="246"/>
      <c r="M45" s="246"/>
      <c r="Q45" s="88" t="s">
        <v>171</v>
      </c>
      <c r="R45" s="246"/>
      <c r="S45" s="246"/>
      <c r="T45" s="246"/>
      <c r="U45" s="246"/>
      <c r="V45" s="246"/>
      <c r="W45" s="246"/>
      <c r="X45" s="246"/>
      <c r="Y45" s="246"/>
      <c r="Z45" s="246">
        <f>SUM(R45:Y45)</f>
        <v>0</v>
      </c>
    </row>
    <row r="46" spans="2:26" x14ac:dyDescent="0.25">
      <c r="D46" s="88" t="s">
        <v>334</v>
      </c>
      <c r="E46" s="246"/>
      <c r="F46" s="246"/>
      <c r="G46" s="246"/>
      <c r="H46" s="246"/>
      <c r="I46" s="246"/>
      <c r="J46" s="246"/>
      <c r="K46" s="246"/>
      <c r="L46" s="246"/>
      <c r="M46" s="246"/>
      <c r="Q46" s="88" t="s">
        <v>141</v>
      </c>
      <c r="R46" s="246"/>
      <c r="S46" s="246"/>
      <c r="T46" s="246"/>
      <c r="U46" s="246"/>
      <c r="V46" s="246"/>
      <c r="W46" s="246"/>
      <c r="X46" s="246"/>
      <c r="Y46" s="246"/>
      <c r="Z46" s="247">
        <f>SUM(R46:Y46)</f>
        <v>0</v>
      </c>
    </row>
    <row r="47" spans="2:26" ht="13.8" thickBot="1" x14ac:dyDescent="0.3">
      <c r="D47" s="88" t="s">
        <v>53</v>
      </c>
      <c r="E47" s="246"/>
      <c r="F47" s="246"/>
      <c r="G47" s="246"/>
      <c r="H47" s="246"/>
      <c r="I47" s="246"/>
      <c r="J47" s="246"/>
      <c r="K47" s="246"/>
      <c r="L47" s="246"/>
      <c r="M47" s="246"/>
      <c r="Q47" s="88" t="s">
        <v>334</v>
      </c>
      <c r="R47" s="237"/>
      <c r="S47" s="237"/>
      <c r="T47" s="237"/>
      <c r="U47" s="237"/>
      <c r="V47" s="237"/>
      <c r="W47" s="237"/>
      <c r="X47" s="237"/>
      <c r="Y47" s="243"/>
      <c r="Z47" s="257">
        <f>SUM(R47:Y47)</f>
        <v>0</v>
      </c>
    </row>
    <row r="48" spans="2:26" ht="13.8" thickBot="1" x14ac:dyDescent="0.3">
      <c r="L48" s="88" t="s">
        <v>152</v>
      </c>
      <c r="M48" s="242">
        <f>SUM(M43:M47)</f>
        <v>0</v>
      </c>
      <c r="Y48" s="88" t="s">
        <v>152</v>
      </c>
      <c r="Z48" s="235">
        <f>SUM(Z43:Z47)</f>
        <v>0</v>
      </c>
    </row>
    <row r="49" spans="2:26" x14ac:dyDescent="0.25">
      <c r="B49" s="88"/>
      <c r="C49" s="88"/>
    </row>
    <row r="50" spans="2:26" x14ac:dyDescent="0.25">
      <c r="B50" s="195"/>
      <c r="C50" s="88"/>
      <c r="D50" s="88" t="s">
        <v>348</v>
      </c>
      <c r="E50" s="246"/>
      <c r="F50" s="246"/>
      <c r="G50" s="246"/>
      <c r="H50" s="246"/>
      <c r="I50" s="246"/>
      <c r="J50" s="246"/>
      <c r="K50" s="246"/>
      <c r="L50" s="246"/>
      <c r="M50" s="246">
        <f>SUM(E50:L50)</f>
        <v>0</v>
      </c>
      <c r="O50" s="195"/>
      <c r="P50" s="88"/>
      <c r="Q50" s="88" t="s">
        <v>348</v>
      </c>
      <c r="R50" s="246"/>
      <c r="S50" s="246"/>
      <c r="T50" s="246"/>
      <c r="U50" s="246"/>
      <c r="V50" s="246"/>
      <c r="W50" s="246"/>
      <c r="X50" s="246"/>
      <c r="Y50" s="246"/>
      <c r="Z50" s="246">
        <f>SUM(R50:Y50)</f>
        <v>0</v>
      </c>
    </row>
    <row r="51" spans="2:26" x14ac:dyDescent="0.25">
      <c r="D51" s="88" t="s">
        <v>333</v>
      </c>
      <c r="E51" s="246"/>
      <c r="F51" s="246"/>
      <c r="G51" s="246"/>
      <c r="H51" s="246"/>
      <c r="I51" s="246"/>
      <c r="J51" s="246"/>
      <c r="K51" s="246"/>
      <c r="L51" s="246"/>
      <c r="M51" s="246"/>
      <c r="Q51" s="88" t="s">
        <v>333</v>
      </c>
      <c r="R51" s="246"/>
      <c r="S51" s="246"/>
      <c r="T51" s="246"/>
      <c r="U51" s="246"/>
      <c r="V51" s="246"/>
      <c r="W51" s="246"/>
      <c r="X51" s="246"/>
      <c r="Y51" s="246"/>
      <c r="Z51" s="246">
        <f>SUM(R51:Y51)</f>
        <v>0</v>
      </c>
    </row>
    <row r="52" spans="2:26" x14ac:dyDescent="0.25">
      <c r="D52" s="88" t="s">
        <v>171</v>
      </c>
      <c r="E52" s="246"/>
      <c r="F52" s="246"/>
      <c r="G52" s="246"/>
      <c r="H52" s="246"/>
      <c r="I52" s="246"/>
      <c r="J52" s="246"/>
      <c r="K52" s="246"/>
      <c r="L52" s="246"/>
      <c r="M52" s="246">
        <f>SUM(E52:L52)</f>
        <v>0</v>
      </c>
      <c r="Q52" s="88" t="s">
        <v>76</v>
      </c>
      <c r="R52" s="246"/>
      <c r="S52" s="246"/>
      <c r="T52" s="246"/>
      <c r="U52" s="246"/>
      <c r="V52" s="246"/>
      <c r="W52" s="246"/>
      <c r="X52" s="246"/>
      <c r="Y52" s="246"/>
      <c r="Z52" s="246">
        <f>SUM(R52:Y52)</f>
        <v>0</v>
      </c>
    </row>
    <row r="53" spans="2:26" ht="13.8" thickBot="1" x14ac:dyDescent="0.3">
      <c r="D53" s="88" t="s">
        <v>141</v>
      </c>
      <c r="E53" s="246"/>
      <c r="F53" s="246"/>
      <c r="G53" s="246"/>
      <c r="H53" s="246"/>
      <c r="I53" s="246"/>
      <c r="J53" s="246"/>
      <c r="K53" s="246"/>
      <c r="L53" s="246"/>
      <c r="M53" s="246">
        <f>SUM(E53:L53)</f>
        <v>0</v>
      </c>
      <c r="Q53" s="88" t="s">
        <v>53</v>
      </c>
      <c r="R53" s="246"/>
      <c r="S53" s="246"/>
      <c r="T53" s="246"/>
      <c r="U53" s="246"/>
      <c r="V53" s="246"/>
      <c r="W53" s="246"/>
      <c r="X53" s="246"/>
      <c r="Y53" s="246"/>
      <c r="Z53" s="246">
        <f>SUM(R53:Y53)</f>
        <v>0</v>
      </c>
    </row>
    <row r="54" spans="2:26" ht="13.8" thickBot="1" x14ac:dyDescent="0.3">
      <c r="D54" s="88" t="s">
        <v>76</v>
      </c>
      <c r="E54" s="246"/>
      <c r="F54" s="246"/>
      <c r="G54" s="246"/>
      <c r="H54" s="246"/>
      <c r="I54" s="246"/>
      <c r="J54" s="246"/>
      <c r="K54" s="246"/>
      <c r="L54" s="246"/>
      <c r="M54" s="246">
        <f>SUM(E54:L54)</f>
        <v>0</v>
      </c>
      <c r="Y54" s="88" t="s">
        <v>152</v>
      </c>
      <c r="Z54" s="242">
        <f>SUM(Z50:Z53)</f>
        <v>0</v>
      </c>
    </row>
    <row r="55" spans="2:26" ht="13.8" thickBot="1" x14ac:dyDescent="0.3">
      <c r="L55" s="88" t="s">
        <v>152</v>
      </c>
      <c r="M55" s="242">
        <f>SUM(M50:M54)</f>
        <v>0</v>
      </c>
    </row>
    <row r="57" spans="2:26" x14ac:dyDescent="0.25">
      <c r="B57" s="195"/>
      <c r="C57" s="88"/>
      <c r="D57" s="88" t="s">
        <v>348</v>
      </c>
      <c r="E57" s="246"/>
      <c r="F57" s="246"/>
      <c r="G57" s="246"/>
      <c r="H57" s="246"/>
      <c r="I57" s="246"/>
      <c r="J57" s="246"/>
      <c r="K57" s="246"/>
      <c r="L57" s="246"/>
      <c r="M57" s="246">
        <f>SUM(E57:L57)</f>
        <v>0</v>
      </c>
      <c r="O57" s="195"/>
      <c r="P57" s="88"/>
      <c r="Q57" s="88" t="s">
        <v>348</v>
      </c>
      <c r="R57" s="246"/>
      <c r="S57" s="246"/>
      <c r="T57" s="246"/>
      <c r="U57" s="246"/>
      <c r="V57" s="246"/>
      <c r="W57" s="246"/>
      <c r="X57" s="246"/>
      <c r="Y57" s="246"/>
      <c r="Z57" s="246">
        <f>SUM(R57:Y57)</f>
        <v>0</v>
      </c>
    </row>
    <row r="58" spans="2:26" x14ac:dyDescent="0.25">
      <c r="D58" s="88" t="s">
        <v>333</v>
      </c>
      <c r="E58" s="246"/>
      <c r="F58" s="246"/>
      <c r="G58" s="246"/>
      <c r="H58" s="246"/>
      <c r="I58" s="246"/>
      <c r="J58" s="246"/>
      <c r="K58" s="246"/>
      <c r="L58" s="246"/>
      <c r="M58" s="246">
        <f>SUM(E58:L58)</f>
        <v>0</v>
      </c>
      <c r="Q58" s="88" t="s">
        <v>333</v>
      </c>
      <c r="R58" s="246"/>
      <c r="S58" s="246"/>
      <c r="T58" s="246"/>
      <c r="U58" s="246"/>
      <c r="V58" s="246"/>
      <c r="W58" s="246"/>
      <c r="X58" s="246"/>
      <c r="Y58" s="246"/>
      <c r="Z58" s="246">
        <f>SUM(R58:Y58)</f>
        <v>0</v>
      </c>
    </row>
    <row r="59" spans="2:26" x14ac:dyDescent="0.25">
      <c r="D59" s="88" t="s">
        <v>76</v>
      </c>
      <c r="E59" s="246"/>
      <c r="F59" s="246"/>
      <c r="G59" s="246"/>
      <c r="H59" s="246"/>
      <c r="I59" s="246"/>
      <c r="J59" s="246"/>
      <c r="K59" s="246"/>
      <c r="L59" s="246"/>
      <c r="M59" s="246">
        <f>SUM(E59:L59)</f>
        <v>0</v>
      </c>
      <c r="R59" s="246"/>
      <c r="S59" s="246"/>
      <c r="T59" s="246"/>
      <c r="U59" s="246"/>
      <c r="V59" s="246"/>
      <c r="W59" s="246"/>
      <c r="X59" s="246"/>
      <c r="Y59" s="246"/>
      <c r="Z59" s="246"/>
    </row>
    <row r="60" spans="2:26" x14ac:dyDescent="0.25">
      <c r="D60" s="88" t="s">
        <v>53</v>
      </c>
      <c r="E60" s="246"/>
      <c r="F60" s="246"/>
      <c r="G60" s="246"/>
      <c r="H60" s="246"/>
      <c r="I60" s="246"/>
      <c r="J60" s="246"/>
      <c r="K60" s="246"/>
      <c r="L60" s="246"/>
      <c r="M60" s="246">
        <f>SUM(E60:L60)</f>
        <v>0</v>
      </c>
      <c r="R60" s="246"/>
      <c r="S60" s="246"/>
      <c r="T60" s="246"/>
      <c r="U60" s="246"/>
      <c r="V60" s="246"/>
      <c r="W60" s="246"/>
      <c r="X60" s="246"/>
      <c r="Y60" s="246"/>
      <c r="Z60" s="246"/>
    </row>
    <row r="61" spans="2:26" ht="13.8" thickBot="1" x14ac:dyDescent="0.3">
      <c r="E61" s="246"/>
      <c r="F61" s="246"/>
      <c r="G61" s="246"/>
      <c r="H61" s="246"/>
      <c r="I61" s="246"/>
      <c r="J61" s="246"/>
      <c r="K61" s="246"/>
      <c r="L61" s="246"/>
      <c r="M61" s="246"/>
      <c r="R61" s="246"/>
      <c r="S61" s="246"/>
      <c r="T61" s="246"/>
      <c r="U61" s="246"/>
      <c r="V61" s="246"/>
      <c r="W61" s="246"/>
      <c r="X61" s="246"/>
      <c r="Y61" s="246"/>
      <c r="Z61" s="246"/>
    </row>
    <row r="62" spans="2:26" ht="13.8" thickBot="1" x14ac:dyDescent="0.3">
      <c r="L62" s="88" t="s">
        <v>152</v>
      </c>
      <c r="M62" s="242">
        <f>SUM(M57:M61)</f>
        <v>0</v>
      </c>
      <c r="Y62" s="88" t="s">
        <v>152</v>
      </c>
      <c r="Z62" s="242">
        <f>SUM(Z57:Z61)</f>
        <v>0</v>
      </c>
    </row>
    <row r="65" spans="2:26" x14ac:dyDescent="0.25">
      <c r="B65" s="195"/>
      <c r="C65" s="88"/>
      <c r="D65" s="88" t="s">
        <v>348</v>
      </c>
      <c r="E65" s="246"/>
      <c r="F65" s="246"/>
      <c r="G65" s="246"/>
      <c r="H65" s="246"/>
      <c r="I65" s="246"/>
      <c r="J65" s="246"/>
      <c r="K65" s="246"/>
      <c r="L65" s="246"/>
      <c r="M65" s="246">
        <f>SUM(E65:L65)</f>
        <v>0</v>
      </c>
      <c r="O65" s="195"/>
      <c r="P65" s="88"/>
      <c r="Q65" s="88" t="s">
        <v>348</v>
      </c>
      <c r="R65" s="250"/>
      <c r="S65" s="251"/>
      <c r="T65" s="251"/>
      <c r="U65" s="251"/>
      <c r="V65" s="251"/>
      <c r="W65" s="251"/>
      <c r="X65" s="251"/>
      <c r="Y65" s="251"/>
      <c r="Z65" s="251">
        <f>SUM(R65:Y65)</f>
        <v>0</v>
      </c>
    </row>
    <row r="66" spans="2:26" x14ac:dyDescent="0.25">
      <c r="D66" s="88" t="s">
        <v>333</v>
      </c>
      <c r="E66" s="246"/>
      <c r="F66" s="246"/>
      <c r="G66" s="246"/>
      <c r="H66" s="246"/>
      <c r="I66" s="246"/>
      <c r="J66" s="246"/>
      <c r="K66" s="246"/>
      <c r="L66" s="246"/>
      <c r="M66" s="246">
        <f>SUM(E66:L66)</f>
        <v>0</v>
      </c>
      <c r="O66" s="88"/>
      <c r="P66" s="88"/>
      <c r="Q66" s="88" t="s">
        <v>333</v>
      </c>
      <c r="R66" s="252"/>
      <c r="S66" s="253"/>
      <c r="T66" s="253"/>
      <c r="U66" s="253"/>
      <c r="V66" s="253"/>
      <c r="W66" s="253"/>
      <c r="X66" s="253"/>
      <c r="Y66" s="253"/>
      <c r="Z66" s="253">
        <f>SUM(R66:Y66)</f>
        <v>0</v>
      </c>
    </row>
    <row r="67" spans="2:26" x14ac:dyDescent="0.25">
      <c r="D67" s="88" t="s">
        <v>171</v>
      </c>
      <c r="E67" s="246"/>
      <c r="F67" s="246"/>
      <c r="G67" s="246"/>
      <c r="H67" s="246"/>
      <c r="I67" s="246"/>
      <c r="J67" s="246"/>
      <c r="K67" s="246"/>
      <c r="L67" s="246"/>
      <c r="M67" s="246">
        <f>SUM(E67:L67)</f>
        <v>0</v>
      </c>
      <c r="O67" s="88"/>
      <c r="P67" s="88"/>
      <c r="Q67" s="88"/>
      <c r="R67" s="252"/>
      <c r="S67" s="253"/>
      <c r="T67" s="253"/>
      <c r="U67" s="253"/>
      <c r="V67" s="253"/>
      <c r="W67" s="253"/>
      <c r="X67" s="253"/>
      <c r="Y67" s="253"/>
      <c r="Z67" s="253"/>
    </row>
    <row r="68" spans="2:26" x14ac:dyDescent="0.25">
      <c r="E68" s="246"/>
      <c r="F68" s="246"/>
      <c r="G68" s="246"/>
      <c r="H68" s="246"/>
      <c r="I68" s="246"/>
      <c r="J68" s="246"/>
      <c r="K68" s="246"/>
      <c r="L68" s="246"/>
      <c r="M68" s="246"/>
      <c r="O68" s="88"/>
      <c r="P68" s="88"/>
      <c r="Q68" s="88"/>
      <c r="R68" s="252"/>
      <c r="S68" s="253"/>
      <c r="T68" s="253"/>
      <c r="U68" s="253"/>
      <c r="V68" s="253"/>
      <c r="W68" s="253"/>
      <c r="X68" s="253"/>
      <c r="Y68" s="253"/>
      <c r="Z68" s="253"/>
    </row>
    <row r="69" spans="2:26" ht="13.8" thickBot="1" x14ac:dyDescent="0.3">
      <c r="E69" s="246"/>
      <c r="F69" s="246"/>
      <c r="G69" s="246"/>
      <c r="H69" s="246"/>
      <c r="I69" s="246"/>
      <c r="J69" s="246"/>
      <c r="K69" s="246"/>
      <c r="L69" s="246"/>
      <c r="M69" s="246"/>
      <c r="O69" s="88"/>
      <c r="P69" s="88"/>
      <c r="Q69" s="88"/>
      <c r="R69" s="252"/>
      <c r="S69" s="253"/>
      <c r="T69" s="253"/>
      <c r="U69" s="253"/>
      <c r="V69" s="253"/>
      <c r="W69" s="253"/>
      <c r="X69" s="253"/>
      <c r="Y69" s="253"/>
      <c r="Z69" s="253"/>
    </row>
    <row r="70" spans="2:26" ht="13.8" thickBot="1" x14ac:dyDescent="0.3">
      <c r="L70" s="88" t="s">
        <v>152</v>
      </c>
      <c r="M70" s="242">
        <f>SUM(M65:M69)</f>
        <v>0</v>
      </c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 t="s">
        <v>152</v>
      </c>
      <c r="Z70" s="242">
        <f>SUM(Z65:Z69)</f>
        <v>0</v>
      </c>
    </row>
    <row r="73" spans="2:26" x14ac:dyDescent="0.25">
      <c r="B73" s="195" t="s">
        <v>382</v>
      </c>
      <c r="C73" s="88" t="s">
        <v>383</v>
      </c>
      <c r="D73" s="88" t="s">
        <v>348</v>
      </c>
      <c r="E73" s="259"/>
      <c r="F73" s="260"/>
      <c r="G73" s="260"/>
      <c r="H73" s="260"/>
      <c r="I73" s="260"/>
      <c r="J73" s="260"/>
      <c r="K73" s="260"/>
      <c r="L73" s="260"/>
      <c r="M73" s="260">
        <f>SUM(E73:L73)</f>
        <v>0</v>
      </c>
    </row>
    <row r="74" spans="2:26" x14ac:dyDescent="0.25">
      <c r="D74" s="88" t="s">
        <v>333</v>
      </c>
      <c r="E74" s="261"/>
      <c r="F74" s="262"/>
      <c r="G74" s="262"/>
      <c r="H74" s="262"/>
      <c r="I74" s="262"/>
      <c r="J74" s="262"/>
      <c r="K74" s="262"/>
      <c r="L74" s="262"/>
      <c r="M74" s="262">
        <f>SUM(E74:L74)</f>
        <v>0</v>
      </c>
    </row>
    <row r="75" spans="2:26" x14ac:dyDescent="0.25">
      <c r="D75" s="88" t="s">
        <v>76</v>
      </c>
      <c r="E75" s="261"/>
      <c r="F75" s="262"/>
      <c r="G75" s="262"/>
      <c r="H75" s="262"/>
      <c r="I75" s="262"/>
      <c r="J75" s="262"/>
      <c r="K75" s="262"/>
      <c r="L75" s="262"/>
      <c r="M75" s="262">
        <f>SUM(E75:L75)</f>
        <v>0</v>
      </c>
    </row>
    <row r="76" spans="2:26" ht="13.8" thickBot="1" x14ac:dyDescent="0.3">
      <c r="D76" s="88" t="s">
        <v>171</v>
      </c>
      <c r="E76" s="261"/>
      <c r="F76" s="262"/>
      <c r="G76" s="262"/>
      <c r="H76" s="262"/>
      <c r="I76" s="262"/>
      <c r="J76" s="262"/>
      <c r="K76" s="262"/>
      <c r="L76" s="262"/>
      <c r="M76" s="262">
        <f>SUM(E76:L76)</f>
        <v>0</v>
      </c>
    </row>
    <row r="77" spans="2:26" ht="13.8" thickBot="1" x14ac:dyDescent="0.3">
      <c r="L77" s="88" t="s">
        <v>152</v>
      </c>
      <c r="M77" s="242">
        <f>SUM(M73:M76)</f>
        <v>0</v>
      </c>
    </row>
  </sheetData>
  <mergeCells count="2">
    <mergeCell ref="E4:L4"/>
    <mergeCell ref="R4:Y4"/>
  </mergeCells>
  <pageMargins left="0.25" right="0.25" top="0.75" bottom="0.7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800"/>
  <sheetViews>
    <sheetView workbookViewId="0">
      <selection activeCell="BS17" sqref="BS17"/>
    </sheetView>
  </sheetViews>
  <sheetFormatPr defaultColWidth="9.109375" defaultRowHeight="15" x14ac:dyDescent="0.35"/>
  <cols>
    <col min="1" max="1" width="18.33203125" style="50" customWidth="1"/>
    <col min="2" max="2" width="6.109375" style="50" customWidth="1"/>
    <col min="3" max="3" width="4.33203125" style="50" customWidth="1"/>
    <col min="4" max="5" width="5.109375" style="50" customWidth="1"/>
    <col min="6" max="10" width="5.109375" style="50" bestFit="1" customWidth="1"/>
    <col min="11" max="22" width="5.109375" style="50" customWidth="1"/>
    <col min="23" max="44" width="5.6640625" style="50" customWidth="1"/>
    <col min="45" max="53" width="5.6640625" style="87" customWidth="1"/>
    <col min="54" max="83" width="5.6640625" style="50" customWidth="1"/>
    <col min="84" max="84" width="9.6640625" style="50" customWidth="1"/>
    <col min="85" max="86" width="9.109375" style="50" customWidth="1"/>
    <col min="87" max="16384" width="9.109375" style="50"/>
  </cols>
  <sheetData>
    <row r="1" spans="1:11" s="50" customFormat="1" x14ac:dyDescent="0.35">
      <c r="A1" s="50" t="s">
        <v>506</v>
      </c>
    </row>
    <row r="2" spans="1:11" s="50" customFormat="1" x14ac:dyDescent="0.35"/>
    <row r="3" spans="1:11" s="50" customFormat="1" x14ac:dyDescent="0.35">
      <c r="A3" s="144" t="s">
        <v>507</v>
      </c>
    </row>
    <row r="4" spans="1:11" s="50" customFormat="1" ht="36.75" customHeight="1" x14ac:dyDescent="0.35"/>
    <row r="5" spans="1:11" s="50" customFormat="1" ht="23.25" customHeight="1" x14ac:dyDescent="0.35">
      <c r="A5" s="90" t="s">
        <v>508</v>
      </c>
      <c r="B5" s="90" t="s">
        <v>509</v>
      </c>
      <c r="C5" s="90" t="s">
        <v>510</v>
      </c>
      <c r="D5" s="90" t="s">
        <v>511</v>
      </c>
      <c r="E5" s="90" t="s">
        <v>512</v>
      </c>
      <c r="F5" s="90" t="s">
        <v>513</v>
      </c>
      <c r="G5" s="90" t="s">
        <v>514</v>
      </c>
      <c r="H5" s="90" t="s">
        <v>515</v>
      </c>
      <c r="I5" s="90" t="s">
        <v>516</v>
      </c>
      <c r="J5" s="90" t="s">
        <v>517</v>
      </c>
      <c r="K5" s="90" t="s">
        <v>518</v>
      </c>
    </row>
    <row r="6" spans="1:11" s="50" customFormat="1" ht="21" customHeight="1" x14ac:dyDescent="0.35">
      <c r="A6" s="873">
        <v>1</v>
      </c>
      <c r="B6" s="51">
        <v>1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s="50" customFormat="1" ht="21" customHeight="1" x14ac:dyDescent="0.35">
      <c r="A7" s="873">
        <v>2</v>
      </c>
      <c r="B7" s="51">
        <v>2</v>
      </c>
      <c r="C7" s="51">
        <v>1</v>
      </c>
      <c r="D7" s="51"/>
      <c r="E7" s="51"/>
      <c r="F7" s="51"/>
      <c r="G7" s="51"/>
      <c r="H7" s="51"/>
      <c r="I7" s="51"/>
      <c r="J7" s="51"/>
      <c r="K7" s="51"/>
    </row>
    <row r="8" spans="1:11" s="50" customFormat="1" ht="21.75" customHeight="1" x14ac:dyDescent="0.35">
      <c r="A8" s="873">
        <v>3</v>
      </c>
      <c r="B8" s="51">
        <v>3</v>
      </c>
      <c r="C8" s="51">
        <v>2</v>
      </c>
      <c r="D8" s="51">
        <v>1</v>
      </c>
      <c r="E8" s="51"/>
      <c r="F8" s="51"/>
      <c r="G8" s="51"/>
      <c r="H8" s="51"/>
      <c r="I8" s="51"/>
      <c r="J8" s="51"/>
      <c r="K8" s="51"/>
    </row>
    <row r="9" spans="1:11" s="50" customFormat="1" ht="21" customHeight="1" x14ac:dyDescent="0.35">
      <c r="A9" s="873" t="s">
        <v>519</v>
      </c>
      <c r="B9" s="51">
        <v>5</v>
      </c>
      <c r="C9" s="51">
        <v>4</v>
      </c>
      <c r="D9" s="51">
        <v>3</v>
      </c>
      <c r="E9" s="51">
        <v>2</v>
      </c>
      <c r="F9" s="51">
        <v>1</v>
      </c>
      <c r="G9" s="51"/>
      <c r="H9" s="51"/>
      <c r="I9" s="51"/>
      <c r="J9" s="51"/>
      <c r="K9" s="51"/>
    </row>
    <row r="10" spans="1:11" s="50" customFormat="1" ht="21" customHeight="1" x14ac:dyDescent="0.35">
      <c r="A10" s="873" t="s">
        <v>520</v>
      </c>
      <c r="B10" s="51">
        <v>7</v>
      </c>
      <c r="C10" s="51">
        <v>6</v>
      </c>
      <c r="D10" s="51">
        <v>5</v>
      </c>
      <c r="E10" s="51">
        <v>4</v>
      </c>
      <c r="F10" s="51">
        <v>3</v>
      </c>
      <c r="G10" s="51">
        <v>2</v>
      </c>
      <c r="H10" s="51">
        <v>1</v>
      </c>
      <c r="I10" s="51">
        <v>0.5</v>
      </c>
      <c r="J10" s="51"/>
      <c r="K10" s="51"/>
    </row>
    <row r="11" spans="1:11" s="50" customFormat="1" ht="21" customHeight="1" x14ac:dyDescent="0.35">
      <c r="A11" s="873" t="s">
        <v>521</v>
      </c>
      <c r="B11" s="51">
        <v>9</v>
      </c>
      <c r="C11" s="51">
        <v>8</v>
      </c>
      <c r="D11" s="51">
        <v>7</v>
      </c>
      <c r="E11" s="51">
        <v>6</v>
      </c>
      <c r="F11" s="51">
        <v>5</v>
      </c>
      <c r="G11" s="51">
        <v>4</v>
      </c>
      <c r="H11" s="51">
        <v>3</v>
      </c>
      <c r="I11" s="51">
        <v>2</v>
      </c>
      <c r="J11" s="51">
        <v>1</v>
      </c>
      <c r="K11" s="51">
        <v>0.5</v>
      </c>
    </row>
    <row r="12" spans="1:11" s="50" customFormat="1" ht="21" customHeight="1" x14ac:dyDescent="0.35">
      <c r="A12" s="873" t="s">
        <v>522</v>
      </c>
      <c r="B12" s="51">
        <v>11</v>
      </c>
      <c r="C12" s="51">
        <v>10</v>
      </c>
      <c r="D12" s="51">
        <v>9</v>
      </c>
      <c r="E12" s="51">
        <v>8</v>
      </c>
      <c r="F12" s="51">
        <v>7</v>
      </c>
      <c r="G12" s="51">
        <v>6</v>
      </c>
      <c r="H12" s="51">
        <v>5</v>
      </c>
      <c r="I12" s="51">
        <v>4</v>
      </c>
      <c r="J12" s="51">
        <v>3</v>
      </c>
      <c r="K12" s="51">
        <v>2</v>
      </c>
    </row>
    <row r="13" spans="1:11" s="50" customFormat="1" ht="20.100000000000001" customHeight="1" x14ac:dyDescent="0.35">
      <c r="A13" s="873" t="s">
        <v>523</v>
      </c>
      <c r="B13" s="51">
        <v>13</v>
      </c>
      <c r="C13" s="51">
        <v>12</v>
      </c>
      <c r="D13" s="51">
        <v>11</v>
      </c>
      <c r="E13" s="51">
        <v>10</v>
      </c>
      <c r="F13" s="51">
        <v>9</v>
      </c>
      <c r="G13" s="51">
        <v>8</v>
      </c>
      <c r="H13" s="51">
        <v>7</v>
      </c>
      <c r="I13" s="51">
        <v>6</v>
      </c>
      <c r="J13" s="51">
        <v>5</v>
      </c>
      <c r="K13" s="51">
        <v>4</v>
      </c>
    </row>
    <row r="14" spans="1:11" s="50" customFormat="1" ht="21" customHeight="1" x14ac:dyDescent="0.35">
      <c r="A14" s="872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s="50" customFormat="1" ht="21" customHeight="1" x14ac:dyDescent="0.35">
      <c r="A15" s="872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s="50" customFormat="1" ht="21" customHeight="1" x14ac:dyDescent="0.35"/>
    <row r="17" s="50" customFormat="1" ht="21" customHeight="1" x14ac:dyDescent="0.35"/>
    <row r="18" s="50" customFormat="1" ht="21" customHeight="1" x14ac:dyDescent="0.35"/>
    <row r="19" s="50" customFormat="1" ht="21" customHeight="1" x14ac:dyDescent="0.35"/>
    <row r="20" s="50" customFormat="1" ht="21" customHeight="1" x14ac:dyDescent="0.35"/>
    <row r="21" s="50" customFormat="1" ht="21" customHeight="1" x14ac:dyDescent="0.35"/>
    <row r="22" s="50" customFormat="1" ht="21" customHeight="1" x14ac:dyDescent="0.35"/>
    <row r="23" s="50" customFormat="1" ht="21" customHeight="1" x14ac:dyDescent="0.35"/>
    <row r="24" s="50" customFormat="1" ht="21" customHeight="1" x14ac:dyDescent="0.35"/>
    <row r="25" s="50" customFormat="1" ht="21" customHeight="1" x14ac:dyDescent="0.35"/>
    <row r="26" s="50" customFormat="1" ht="21" customHeight="1" x14ac:dyDescent="0.35"/>
    <row r="27" s="50" customFormat="1" ht="21" customHeight="1" x14ac:dyDescent="0.35"/>
    <row r="28" s="50" customFormat="1" x14ac:dyDescent="0.35"/>
    <row r="29" s="50" customFormat="1" x14ac:dyDescent="0.35"/>
    <row r="30" s="50" customFormat="1" x14ac:dyDescent="0.35"/>
    <row r="31" s="50" customFormat="1" x14ac:dyDescent="0.35"/>
    <row r="32" s="50" customFormat="1" x14ac:dyDescent="0.35"/>
    <row r="33" s="50" customFormat="1" x14ac:dyDescent="0.35"/>
    <row r="34" s="50" customFormat="1" x14ac:dyDescent="0.35"/>
    <row r="35" s="50" customFormat="1" x14ac:dyDescent="0.35"/>
    <row r="36" s="50" customFormat="1" x14ac:dyDescent="0.35"/>
    <row r="37" s="50" customFormat="1" x14ac:dyDescent="0.35"/>
    <row r="38" s="50" customFormat="1" x14ac:dyDescent="0.35"/>
    <row r="39" s="50" customFormat="1" x14ac:dyDescent="0.35"/>
    <row r="40" s="50" customFormat="1" x14ac:dyDescent="0.35"/>
    <row r="41" s="50" customFormat="1" x14ac:dyDescent="0.35"/>
    <row r="42" s="50" customFormat="1" x14ac:dyDescent="0.35"/>
    <row r="43" s="50" customFormat="1" x14ac:dyDescent="0.35"/>
    <row r="44" s="50" customFormat="1" x14ac:dyDescent="0.35"/>
    <row r="45" s="50" customFormat="1" x14ac:dyDescent="0.35"/>
    <row r="46" s="50" customFormat="1" x14ac:dyDescent="0.35"/>
    <row r="47" s="50" customFormat="1" x14ac:dyDescent="0.35"/>
    <row r="48" s="50" customFormat="1" x14ac:dyDescent="0.35"/>
    <row r="49" s="50" customFormat="1" x14ac:dyDescent="0.35"/>
    <row r="50" s="50" customFormat="1" x14ac:dyDescent="0.35"/>
    <row r="51" s="50" customFormat="1" x14ac:dyDescent="0.35"/>
    <row r="52" s="50" customFormat="1" x14ac:dyDescent="0.35"/>
    <row r="53" s="50" customFormat="1" x14ac:dyDescent="0.35"/>
    <row r="54" s="50" customFormat="1" x14ac:dyDescent="0.35"/>
    <row r="55" s="50" customFormat="1" x14ac:dyDescent="0.35"/>
    <row r="56" s="50" customFormat="1" x14ac:dyDescent="0.35"/>
    <row r="57" s="50" customFormat="1" x14ac:dyDescent="0.35"/>
    <row r="58" s="50" customFormat="1" x14ac:dyDescent="0.35"/>
    <row r="59" s="50" customFormat="1" x14ac:dyDescent="0.35"/>
    <row r="60" s="50" customFormat="1" x14ac:dyDescent="0.35"/>
    <row r="61" s="50" customFormat="1" x14ac:dyDescent="0.35"/>
    <row r="62" s="50" customFormat="1" x14ac:dyDescent="0.35"/>
    <row r="63" s="50" customFormat="1" x14ac:dyDescent="0.35"/>
    <row r="64" s="50" customFormat="1" x14ac:dyDescent="0.35"/>
    <row r="65" s="50" customFormat="1" x14ac:dyDescent="0.35"/>
    <row r="66" s="50" customFormat="1" x14ac:dyDescent="0.35"/>
    <row r="67" s="50" customFormat="1" x14ac:dyDescent="0.35"/>
    <row r="68" s="50" customFormat="1" x14ac:dyDescent="0.35"/>
    <row r="69" s="50" customFormat="1" x14ac:dyDescent="0.35"/>
    <row r="70" s="50" customFormat="1" x14ac:dyDescent="0.35"/>
    <row r="71" s="50" customFormat="1" x14ac:dyDescent="0.35"/>
    <row r="72" s="50" customFormat="1" x14ac:dyDescent="0.35"/>
    <row r="73" s="50" customFormat="1" x14ac:dyDescent="0.35"/>
    <row r="74" s="50" customFormat="1" x14ac:dyDescent="0.35"/>
    <row r="75" s="50" customFormat="1" x14ac:dyDescent="0.35"/>
    <row r="76" s="50" customFormat="1" x14ac:dyDescent="0.35"/>
    <row r="77" s="50" customFormat="1" x14ac:dyDescent="0.35"/>
    <row r="78" s="50" customFormat="1" x14ac:dyDescent="0.35"/>
    <row r="79" s="50" customFormat="1" x14ac:dyDescent="0.35"/>
    <row r="80" s="50" customFormat="1" x14ac:dyDescent="0.35"/>
    <row r="81" s="50" customFormat="1" x14ac:dyDescent="0.35"/>
    <row r="82" s="50" customFormat="1" x14ac:dyDescent="0.35"/>
    <row r="83" s="50" customFormat="1" x14ac:dyDescent="0.35"/>
    <row r="84" s="50" customFormat="1" x14ac:dyDescent="0.35"/>
    <row r="85" s="50" customFormat="1" x14ac:dyDescent="0.35"/>
    <row r="86" s="50" customFormat="1" x14ac:dyDescent="0.35"/>
    <row r="87" s="50" customFormat="1" x14ac:dyDescent="0.35"/>
    <row r="88" s="50" customFormat="1" x14ac:dyDescent="0.35"/>
    <row r="89" s="50" customFormat="1" x14ac:dyDescent="0.35"/>
    <row r="90" s="50" customFormat="1" x14ac:dyDescent="0.35"/>
    <row r="91" s="50" customFormat="1" x14ac:dyDescent="0.35"/>
    <row r="92" s="50" customFormat="1" x14ac:dyDescent="0.35"/>
    <row r="93" s="50" customFormat="1" x14ac:dyDescent="0.35"/>
    <row r="94" s="50" customFormat="1" x14ac:dyDescent="0.35"/>
    <row r="95" s="50" customFormat="1" x14ac:dyDescent="0.35"/>
    <row r="96" s="50" customFormat="1" x14ac:dyDescent="0.35"/>
    <row r="97" s="50" customFormat="1" x14ac:dyDescent="0.35"/>
    <row r="98" s="50" customFormat="1" x14ac:dyDescent="0.35"/>
    <row r="99" s="50" customFormat="1" x14ac:dyDescent="0.35"/>
    <row r="100" s="50" customFormat="1" x14ac:dyDescent="0.35"/>
    <row r="101" s="50" customFormat="1" x14ac:dyDescent="0.35"/>
    <row r="102" s="50" customFormat="1" x14ac:dyDescent="0.35"/>
    <row r="103" s="50" customFormat="1" x14ac:dyDescent="0.35"/>
    <row r="104" s="50" customFormat="1" x14ac:dyDescent="0.35"/>
    <row r="105" s="50" customFormat="1" x14ac:dyDescent="0.35"/>
    <row r="106" s="50" customFormat="1" x14ac:dyDescent="0.35"/>
    <row r="107" s="50" customFormat="1" x14ac:dyDescent="0.35"/>
    <row r="108" s="50" customFormat="1" x14ac:dyDescent="0.35"/>
    <row r="109" s="50" customFormat="1" x14ac:dyDescent="0.35"/>
    <row r="110" s="50" customFormat="1" x14ac:dyDescent="0.35"/>
    <row r="111" s="50" customFormat="1" x14ac:dyDescent="0.35"/>
    <row r="112" s="50" customFormat="1" x14ac:dyDescent="0.35"/>
    <row r="113" s="50" customFormat="1" x14ac:dyDescent="0.35"/>
    <row r="114" s="50" customFormat="1" x14ac:dyDescent="0.35"/>
    <row r="115" s="50" customFormat="1" x14ac:dyDescent="0.35"/>
    <row r="116" s="50" customFormat="1" x14ac:dyDescent="0.35"/>
    <row r="117" s="50" customFormat="1" x14ac:dyDescent="0.35"/>
    <row r="118" s="50" customFormat="1" x14ac:dyDescent="0.35"/>
    <row r="119" s="50" customFormat="1" x14ac:dyDescent="0.35"/>
    <row r="120" s="50" customFormat="1" x14ac:dyDescent="0.35"/>
    <row r="121" s="50" customFormat="1" x14ac:dyDescent="0.35"/>
    <row r="122" s="50" customFormat="1" x14ac:dyDescent="0.35"/>
    <row r="123" s="50" customFormat="1" x14ac:dyDescent="0.35"/>
    <row r="124" s="50" customFormat="1" x14ac:dyDescent="0.35"/>
    <row r="125" s="50" customFormat="1" x14ac:dyDescent="0.35"/>
    <row r="126" s="50" customFormat="1" x14ac:dyDescent="0.35"/>
    <row r="127" s="50" customFormat="1" x14ac:dyDescent="0.35"/>
    <row r="128" s="50" customFormat="1" x14ac:dyDescent="0.35"/>
    <row r="129" s="50" customFormat="1" x14ac:dyDescent="0.35"/>
    <row r="130" s="50" customFormat="1" x14ac:dyDescent="0.35"/>
    <row r="131" s="50" customFormat="1" x14ac:dyDescent="0.35"/>
    <row r="132" s="50" customFormat="1" x14ac:dyDescent="0.35"/>
    <row r="133" s="50" customFormat="1" x14ac:dyDescent="0.35"/>
    <row r="134" s="50" customFormat="1" x14ac:dyDescent="0.35"/>
    <row r="135" s="50" customFormat="1" x14ac:dyDescent="0.35"/>
    <row r="136" s="50" customFormat="1" x14ac:dyDescent="0.35"/>
    <row r="137" s="50" customFormat="1" x14ac:dyDescent="0.35"/>
    <row r="138" s="50" customFormat="1" x14ac:dyDescent="0.35"/>
    <row r="139" s="50" customFormat="1" x14ac:dyDescent="0.35"/>
    <row r="140" s="50" customFormat="1" x14ac:dyDescent="0.35"/>
    <row r="141" s="50" customFormat="1" x14ac:dyDescent="0.35"/>
    <row r="142" s="50" customFormat="1" x14ac:dyDescent="0.35"/>
    <row r="143" s="50" customFormat="1" x14ac:dyDescent="0.35"/>
    <row r="144" s="50" customFormat="1" x14ac:dyDescent="0.35"/>
    <row r="145" s="50" customFormat="1" x14ac:dyDescent="0.35"/>
    <row r="146" s="50" customFormat="1" x14ac:dyDescent="0.35"/>
    <row r="147" s="50" customFormat="1" x14ac:dyDescent="0.35"/>
    <row r="148" s="50" customFormat="1" x14ac:dyDescent="0.35"/>
    <row r="149" s="50" customFormat="1" x14ac:dyDescent="0.35"/>
    <row r="150" s="50" customFormat="1" x14ac:dyDescent="0.35"/>
    <row r="151" s="50" customFormat="1" x14ac:dyDescent="0.35"/>
    <row r="152" s="50" customFormat="1" x14ac:dyDescent="0.35"/>
    <row r="153" s="50" customFormat="1" x14ac:dyDescent="0.35"/>
    <row r="154" s="50" customFormat="1" x14ac:dyDescent="0.35"/>
    <row r="155" s="50" customFormat="1" x14ac:dyDescent="0.35"/>
    <row r="156" s="50" customFormat="1" x14ac:dyDescent="0.35"/>
    <row r="157" s="50" customFormat="1" x14ac:dyDescent="0.35"/>
    <row r="158" s="50" customFormat="1" x14ac:dyDescent="0.35"/>
    <row r="159" s="50" customFormat="1" x14ac:dyDescent="0.35"/>
    <row r="160" s="50" customFormat="1" x14ac:dyDescent="0.35"/>
    <row r="161" s="50" customFormat="1" x14ac:dyDescent="0.35"/>
    <row r="162" s="50" customFormat="1" x14ac:dyDescent="0.35"/>
    <row r="163" s="50" customFormat="1" x14ac:dyDescent="0.35"/>
    <row r="164" s="50" customFormat="1" x14ac:dyDescent="0.35"/>
    <row r="165" s="50" customFormat="1" x14ac:dyDescent="0.35"/>
    <row r="166" s="50" customFormat="1" x14ac:dyDescent="0.35"/>
    <row r="167" s="50" customFormat="1" x14ac:dyDescent="0.35"/>
    <row r="168" s="50" customFormat="1" x14ac:dyDescent="0.35"/>
    <row r="169" s="50" customFormat="1" x14ac:dyDescent="0.35"/>
    <row r="170" s="50" customFormat="1" x14ac:dyDescent="0.35"/>
    <row r="171" s="50" customFormat="1" x14ac:dyDescent="0.35"/>
    <row r="172" s="50" customFormat="1" x14ac:dyDescent="0.35"/>
    <row r="173" s="50" customFormat="1" x14ac:dyDescent="0.35"/>
    <row r="174" s="50" customFormat="1" x14ac:dyDescent="0.35"/>
    <row r="175" s="50" customFormat="1" x14ac:dyDescent="0.35"/>
    <row r="176" s="50" customFormat="1" x14ac:dyDescent="0.35"/>
    <row r="177" s="50" customFormat="1" x14ac:dyDescent="0.35"/>
    <row r="178" s="50" customFormat="1" x14ac:dyDescent="0.35"/>
    <row r="179" s="50" customFormat="1" x14ac:dyDescent="0.35"/>
    <row r="180" s="50" customFormat="1" x14ac:dyDescent="0.35"/>
    <row r="181" s="50" customFormat="1" x14ac:dyDescent="0.35"/>
    <row r="182" s="50" customFormat="1" x14ac:dyDescent="0.35"/>
    <row r="183" s="50" customFormat="1" x14ac:dyDescent="0.35"/>
    <row r="184" s="50" customFormat="1" x14ac:dyDescent="0.35"/>
    <row r="185" s="50" customFormat="1" x14ac:dyDescent="0.35"/>
    <row r="186" s="50" customFormat="1" x14ac:dyDescent="0.35"/>
    <row r="187" s="50" customFormat="1" x14ac:dyDescent="0.35"/>
    <row r="188" s="50" customFormat="1" x14ac:dyDescent="0.35"/>
    <row r="189" s="50" customFormat="1" x14ac:dyDescent="0.35"/>
    <row r="190" s="50" customFormat="1" x14ac:dyDescent="0.35"/>
    <row r="191" s="50" customFormat="1" x14ac:dyDescent="0.35"/>
    <row r="192" s="50" customFormat="1" x14ac:dyDescent="0.35"/>
    <row r="193" s="50" customFormat="1" x14ac:dyDescent="0.35"/>
    <row r="194" s="50" customFormat="1" x14ac:dyDescent="0.35"/>
    <row r="195" s="50" customFormat="1" x14ac:dyDescent="0.35"/>
    <row r="196" s="50" customFormat="1" x14ac:dyDescent="0.35"/>
    <row r="197" s="50" customFormat="1" x14ac:dyDescent="0.35"/>
    <row r="198" s="50" customFormat="1" x14ac:dyDescent="0.35"/>
    <row r="199" s="50" customFormat="1" x14ac:dyDescent="0.35"/>
    <row r="200" s="50" customFormat="1" x14ac:dyDescent="0.35"/>
    <row r="201" s="50" customFormat="1" x14ac:dyDescent="0.35"/>
    <row r="202" s="50" customFormat="1" x14ac:dyDescent="0.35"/>
    <row r="203" s="50" customFormat="1" x14ac:dyDescent="0.35"/>
    <row r="204" s="50" customFormat="1" x14ac:dyDescent="0.35"/>
    <row r="205" s="50" customFormat="1" x14ac:dyDescent="0.35"/>
    <row r="206" s="50" customFormat="1" x14ac:dyDescent="0.35"/>
    <row r="207" s="50" customFormat="1" x14ac:dyDescent="0.35"/>
    <row r="208" s="50" customFormat="1" x14ac:dyDescent="0.35"/>
    <row r="209" s="50" customFormat="1" x14ac:dyDescent="0.35"/>
    <row r="210" s="50" customFormat="1" x14ac:dyDescent="0.35"/>
    <row r="211" s="50" customFormat="1" x14ac:dyDescent="0.35"/>
    <row r="212" s="50" customFormat="1" x14ac:dyDescent="0.35"/>
    <row r="213" s="50" customFormat="1" x14ac:dyDescent="0.35"/>
    <row r="214" s="50" customFormat="1" x14ac:dyDescent="0.35"/>
    <row r="215" s="50" customFormat="1" x14ac:dyDescent="0.35"/>
    <row r="216" s="50" customFormat="1" x14ac:dyDescent="0.35"/>
    <row r="217" s="50" customFormat="1" x14ac:dyDescent="0.35"/>
    <row r="218" s="50" customFormat="1" x14ac:dyDescent="0.35"/>
    <row r="219" s="50" customFormat="1" x14ac:dyDescent="0.35"/>
    <row r="220" s="50" customFormat="1" x14ac:dyDescent="0.35"/>
    <row r="221" s="50" customFormat="1" x14ac:dyDescent="0.35"/>
    <row r="222" s="50" customFormat="1" x14ac:dyDescent="0.35"/>
    <row r="223" s="50" customFormat="1" x14ac:dyDescent="0.35"/>
    <row r="224" s="50" customFormat="1" x14ac:dyDescent="0.35"/>
    <row r="225" s="50" customFormat="1" x14ac:dyDescent="0.35"/>
    <row r="226" s="50" customFormat="1" x14ac:dyDescent="0.35"/>
    <row r="227" s="50" customFormat="1" x14ac:dyDescent="0.35"/>
    <row r="228" s="50" customFormat="1" x14ac:dyDescent="0.35"/>
    <row r="229" s="50" customFormat="1" x14ac:dyDescent="0.35"/>
    <row r="230" s="50" customFormat="1" x14ac:dyDescent="0.35"/>
    <row r="231" s="50" customFormat="1" x14ac:dyDescent="0.35"/>
    <row r="232" s="50" customFormat="1" x14ac:dyDescent="0.35"/>
    <row r="233" s="50" customFormat="1" x14ac:dyDescent="0.35"/>
    <row r="234" s="50" customFormat="1" x14ac:dyDescent="0.35"/>
    <row r="235" s="50" customFormat="1" x14ac:dyDescent="0.35"/>
    <row r="236" s="50" customFormat="1" x14ac:dyDescent="0.35"/>
    <row r="237" s="50" customFormat="1" x14ac:dyDescent="0.35"/>
    <row r="238" s="50" customFormat="1" x14ac:dyDescent="0.35"/>
    <row r="239" s="50" customFormat="1" x14ac:dyDescent="0.35"/>
    <row r="240" s="50" customFormat="1" x14ac:dyDescent="0.35"/>
    <row r="241" s="50" customFormat="1" x14ac:dyDescent="0.35"/>
    <row r="242" s="50" customFormat="1" x14ac:dyDescent="0.35"/>
    <row r="243" s="50" customFormat="1" x14ac:dyDescent="0.35"/>
    <row r="244" s="50" customFormat="1" x14ac:dyDescent="0.35"/>
    <row r="245" s="50" customFormat="1" x14ac:dyDescent="0.35"/>
    <row r="246" s="50" customFormat="1" x14ac:dyDescent="0.35"/>
    <row r="247" s="50" customFormat="1" x14ac:dyDescent="0.35"/>
    <row r="248" s="50" customFormat="1" x14ac:dyDescent="0.35"/>
    <row r="249" s="50" customFormat="1" x14ac:dyDescent="0.35"/>
    <row r="250" s="50" customFormat="1" x14ac:dyDescent="0.35"/>
    <row r="251" s="50" customFormat="1" x14ac:dyDescent="0.35"/>
    <row r="252" s="50" customFormat="1" x14ac:dyDescent="0.35"/>
    <row r="253" s="50" customFormat="1" x14ac:dyDescent="0.35"/>
    <row r="254" s="50" customFormat="1" x14ac:dyDescent="0.35"/>
    <row r="255" s="50" customFormat="1" x14ac:dyDescent="0.35"/>
    <row r="256" s="50" customFormat="1" x14ac:dyDescent="0.35"/>
    <row r="257" s="50" customFormat="1" x14ac:dyDescent="0.35"/>
    <row r="258" s="50" customFormat="1" x14ac:dyDescent="0.35"/>
    <row r="259" s="50" customFormat="1" x14ac:dyDescent="0.35"/>
    <row r="260" s="50" customFormat="1" x14ac:dyDescent="0.35"/>
    <row r="261" s="50" customFormat="1" x14ac:dyDescent="0.35"/>
    <row r="262" s="50" customFormat="1" x14ac:dyDescent="0.35"/>
    <row r="263" s="50" customFormat="1" x14ac:dyDescent="0.35"/>
    <row r="264" s="50" customFormat="1" x14ac:dyDescent="0.35"/>
    <row r="265" s="50" customFormat="1" x14ac:dyDescent="0.35"/>
    <row r="266" s="50" customFormat="1" x14ac:dyDescent="0.35"/>
    <row r="267" s="50" customFormat="1" x14ac:dyDescent="0.35"/>
    <row r="268" s="50" customFormat="1" x14ac:dyDescent="0.35"/>
    <row r="269" s="50" customFormat="1" x14ac:dyDescent="0.35"/>
    <row r="270" s="50" customFormat="1" x14ac:dyDescent="0.35"/>
    <row r="271" s="50" customFormat="1" x14ac:dyDescent="0.35"/>
    <row r="272" s="50" customFormat="1" x14ac:dyDescent="0.35"/>
    <row r="273" s="50" customFormat="1" x14ac:dyDescent="0.35"/>
    <row r="274" s="50" customFormat="1" x14ac:dyDescent="0.35"/>
    <row r="275" s="50" customFormat="1" x14ac:dyDescent="0.35"/>
    <row r="276" s="50" customFormat="1" x14ac:dyDescent="0.35"/>
    <row r="277" s="50" customFormat="1" x14ac:dyDescent="0.35"/>
    <row r="278" s="50" customFormat="1" x14ac:dyDescent="0.35"/>
    <row r="279" s="50" customFormat="1" x14ac:dyDescent="0.35"/>
    <row r="280" s="50" customFormat="1" x14ac:dyDescent="0.35"/>
    <row r="281" s="50" customFormat="1" x14ac:dyDescent="0.35"/>
    <row r="282" s="50" customFormat="1" x14ac:dyDescent="0.35"/>
    <row r="283" s="50" customFormat="1" x14ac:dyDescent="0.35"/>
    <row r="284" s="50" customFormat="1" x14ac:dyDescent="0.35"/>
    <row r="285" s="50" customFormat="1" x14ac:dyDescent="0.35"/>
    <row r="286" s="50" customFormat="1" x14ac:dyDescent="0.35"/>
    <row r="287" s="50" customFormat="1" x14ac:dyDescent="0.35"/>
    <row r="288" s="50" customFormat="1" x14ac:dyDescent="0.35"/>
    <row r="289" s="50" customFormat="1" x14ac:dyDescent="0.35"/>
    <row r="290" s="50" customFormat="1" x14ac:dyDescent="0.35"/>
    <row r="291" s="50" customFormat="1" x14ac:dyDescent="0.35"/>
    <row r="292" s="50" customFormat="1" x14ac:dyDescent="0.35"/>
    <row r="293" s="50" customFormat="1" x14ac:dyDescent="0.35"/>
    <row r="294" s="50" customFormat="1" x14ac:dyDescent="0.35"/>
    <row r="295" s="50" customFormat="1" x14ac:dyDescent="0.35"/>
    <row r="296" s="50" customFormat="1" x14ac:dyDescent="0.35"/>
    <row r="297" s="50" customFormat="1" x14ac:dyDescent="0.35"/>
    <row r="298" s="50" customFormat="1" x14ac:dyDescent="0.35"/>
    <row r="299" s="50" customFormat="1" x14ac:dyDescent="0.35"/>
    <row r="300" s="50" customFormat="1" x14ac:dyDescent="0.35"/>
    <row r="301" s="50" customFormat="1" x14ac:dyDescent="0.35"/>
    <row r="302" s="50" customFormat="1" x14ac:dyDescent="0.35"/>
    <row r="303" s="50" customFormat="1" x14ac:dyDescent="0.35"/>
    <row r="304" s="50" customFormat="1" x14ac:dyDescent="0.35"/>
    <row r="305" s="50" customFormat="1" x14ac:dyDescent="0.35"/>
    <row r="306" s="50" customFormat="1" x14ac:dyDescent="0.35"/>
    <row r="307" s="50" customFormat="1" x14ac:dyDescent="0.35"/>
    <row r="308" s="50" customFormat="1" x14ac:dyDescent="0.35"/>
    <row r="309" s="50" customFormat="1" x14ac:dyDescent="0.35"/>
    <row r="310" s="50" customFormat="1" x14ac:dyDescent="0.35"/>
    <row r="311" s="50" customFormat="1" x14ac:dyDescent="0.35"/>
    <row r="312" s="50" customFormat="1" x14ac:dyDescent="0.35"/>
    <row r="313" s="50" customFormat="1" x14ac:dyDescent="0.35"/>
    <row r="314" s="50" customFormat="1" x14ac:dyDescent="0.35"/>
    <row r="315" s="50" customFormat="1" x14ac:dyDescent="0.35"/>
    <row r="316" s="50" customFormat="1" x14ac:dyDescent="0.35"/>
    <row r="317" s="50" customFormat="1" x14ac:dyDescent="0.35"/>
    <row r="318" s="50" customFormat="1" x14ac:dyDescent="0.35"/>
    <row r="319" s="50" customFormat="1" x14ac:dyDescent="0.35"/>
    <row r="320" s="50" customFormat="1" x14ac:dyDescent="0.35"/>
    <row r="321" s="50" customFormat="1" x14ac:dyDescent="0.35"/>
    <row r="322" s="50" customFormat="1" x14ac:dyDescent="0.35"/>
    <row r="323" s="50" customFormat="1" x14ac:dyDescent="0.35"/>
    <row r="324" s="50" customFormat="1" x14ac:dyDescent="0.35"/>
    <row r="325" s="50" customFormat="1" x14ac:dyDescent="0.35"/>
    <row r="326" s="50" customFormat="1" x14ac:dyDescent="0.35"/>
    <row r="327" s="50" customFormat="1" x14ac:dyDescent="0.35"/>
    <row r="328" s="50" customFormat="1" x14ac:dyDescent="0.35"/>
    <row r="329" s="50" customFormat="1" x14ac:dyDescent="0.35"/>
    <row r="330" s="50" customFormat="1" x14ac:dyDescent="0.35"/>
    <row r="331" s="50" customFormat="1" x14ac:dyDescent="0.35"/>
    <row r="332" s="50" customFormat="1" x14ac:dyDescent="0.35"/>
    <row r="333" s="50" customFormat="1" x14ac:dyDescent="0.35"/>
    <row r="334" s="50" customFormat="1" x14ac:dyDescent="0.35"/>
    <row r="335" s="50" customFormat="1" x14ac:dyDescent="0.35"/>
    <row r="336" s="50" customFormat="1" x14ac:dyDescent="0.35"/>
    <row r="337" s="50" customFormat="1" x14ac:dyDescent="0.35"/>
    <row r="338" s="50" customFormat="1" x14ac:dyDescent="0.35"/>
    <row r="339" s="50" customFormat="1" x14ac:dyDescent="0.35"/>
    <row r="340" s="50" customFormat="1" x14ac:dyDescent="0.35"/>
    <row r="341" s="50" customFormat="1" x14ac:dyDescent="0.35"/>
    <row r="342" s="50" customFormat="1" x14ac:dyDescent="0.35"/>
    <row r="343" s="50" customFormat="1" x14ac:dyDescent="0.35"/>
    <row r="344" s="50" customFormat="1" x14ac:dyDescent="0.35"/>
    <row r="345" s="50" customFormat="1" x14ac:dyDescent="0.35"/>
    <row r="346" s="50" customFormat="1" x14ac:dyDescent="0.35"/>
    <row r="347" s="50" customFormat="1" x14ac:dyDescent="0.35"/>
    <row r="348" s="50" customFormat="1" x14ac:dyDescent="0.35"/>
    <row r="349" s="50" customFormat="1" x14ac:dyDescent="0.35"/>
    <row r="350" s="50" customFormat="1" x14ac:dyDescent="0.35"/>
    <row r="351" s="50" customFormat="1" x14ac:dyDescent="0.35"/>
    <row r="352" s="50" customFormat="1" x14ac:dyDescent="0.35"/>
    <row r="353" s="50" customFormat="1" x14ac:dyDescent="0.35"/>
    <row r="354" s="50" customFormat="1" x14ac:dyDescent="0.35"/>
    <row r="355" s="50" customFormat="1" x14ac:dyDescent="0.35"/>
    <row r="356" s="50" customFormat="1" x14ac:dyDescent="0.35"/>
    <row r="357" s="50" customFormat="1" x14ac:dyDescent="0.35"/>
    <row r="358" s="50" customFormat="1" x14ac:dyDescent="0.35"/>
    <row r="359" s="50" customFormat="1" x14ac:dyDescent="0.35"/>
    <row r="360" s="50" customFormat="1" x14ac:dyDescent="0.35"/>
    <row r="361" s="50" customFormat="1" x14ac:dyDescent="0.35"/>
    <row r="362" s="50" customFormat="1" x14ac:dyDescent="0.35"/>
    <row r="363" s="50" customFormat="1" x14ac:dyDescent="0.35"/>
    <row r="364" s="50" customFormat="1" x14ac:dyDescent="0.35"/>
    <row r="365" s="50" customFormat="1" x14ac:dyDescent="0.35"/>
    <row r="366" s="50" customFormat="1" x14ac:dyDescent="0.35"/>
    <row r="367" s="50" customFormat="1" x14ac:dyDescent="0.35"/>
    <row r="368" s="50" customFormat="1" x14ac:dyDescent="0.35"/>
    <row r="369" s="50" customFormat="1" x14ac:dyDescent="0.35"/>
    <row r="370" s="50" customFormat="1" x14ac:dyDescent="0.35"/>
    <row r="371" s="50" customFormat="1" x14ac:dyDescent="0.35"/>
    <row r="372" s="50" customFormat="1" x14ac:dyDescent="0.35"/>
    <row r="373" s="50" customFormat="1" x14ac:dyDescent="0.35"/>
    <row r="374" s="50" customFormat="1" x14ac:dyDescent="0.35"/>
    <row r="375" s="50" customFormat="1" x14ac:dyDescent="0.35"/>
    <row r="376" s="50" customFormat="1" x14ac:dyDescent="0.35"/>
    <row r="377" s="50" customFormat="1" x14ac:dyDescent="0.35"/>
    <row r="378" s="50" customFormat="1" x14ac:dyDescent="0.35"/>
    <row r="379" s="50" customFormat="1" x14ac:dyDescent="0.35"/>
    <row r="380" s="50" customFormat="1" x14ac:dyDescent="0.35"/>
    <row r="381" s="50" customFormat="1" x14ac:dyDescent="0.35"/>
    <row r="382" s="50" customFormat="1" x14ac:dyDescent="0.35"/>
    <row r="383" s="50" customFormat="1" x14ac:dyDescent="0.35"/>
    <row r="384" s="50" customFormat="1" x14ac:dyDescent="0.35"/>
    <row r="385" s="50" customFormat="1" x14ac:dyDescent="0.35"/>
    <row r="386" s="50" customFormat="1" x14ac:dyDescent="0.35"/>
    <row r="387" s="50" customFormat="1" x14ac:dyDescent="0.35"/>
    <row r="388" s="50" customFormat="1" x14ac:dyDescent="0.35"/>
    <row r="389" s="50" customFormat="1" x14ac:dyDescent="0.35"/>
    <row r="390" s="50" customFormat="1" x14ac:dyDescent="0.35"/>
    <row r="391" s="50" customFormat="1" x14ac:dyDescent="0.35"/>
    <row r="392" s="50" customFormat="1" x14ac:dyDescent="0.35"/>
    <row r="393" s="50" customFormat="1" x14ac:dyDescent="0.35"/>
    <row r="394" s="50" customFormat="1" x14ac:dyDescent="0.35"/>
    <row r="395" s="50" customFormat="1" x14ac:dyDescent="0.35"/>
    <row r="396" s="50" customFormat="1" x14ac:dyDescent="0.35"/>
    <row r="397" s="50" customFormat="1" x14ac:dyDescent="0.35"/>
    <row r="398" s="50" customFormat="1" x14ac:dyDescent="0.35"/>
    <row r="399" s="50" customFormat="1" x14ac:dyDescent="0.35"/>
    <row r="400" s="50" customFormat="1" x14ac:dyDescent="0.35"/>
    <row r="401" s="50" customFormat="1" x14ac:dyDescent="0.35"/>
    <row r="402" s="50" customFormat="1" x14ac:dyDescent="0.35"/>
    <row r="403" s="50" customFormat="1" x14ac:dyDescent="0.35"/>
    <row r="404" s="50" customFormat="1" x14ac:dyDescent="0.35"/>
    <row r="405" s="50" customFormat="1" x14ac:dyDescent="0.35"/>
    <row r="406" s="50" customFormat="1" x14ac:dyDescent="0.35"/>
    <row r="407" s="50" customFormat="1" x14ac:dyDescent="0.35"/>
    <row r="408" s="50" customFormat="1" x14ac:dyDescent="0.35"/>
    <row r="409" s="50" customFormat="1" x14ac:dyDescent="0.35"/>
    <row r="410" s="50" customFormat="1" x14ac:dyDescent="0.35"/>
    <row r="411" s="50" customFormat="1" x14ac:dyDescent="0.35"/>
    <row r="412" s="50" customFormat="1" x14ac:dyDescent="0.35"/>
    <row r="413" s="50" customFormat="1" x14ac:dyDescent="0.35"/>
    <row r="414" s="50" customFormat="1" x14ac:dyDescent="0.35"/>
    <row r="415" s="50" customFormat="1" x14ac:dyDescent="0.35"/>
    <row r="416" s="50" customFormat="1" x14ac:dyDescent="0.35"/>
    <row r="417" s="50" customFormat="1" x14ac:dyDescent="0.35"/>
    <row r="418" s="50" customFormat="1" x14ac:dyDescent="0.35"/>
    <row r="419" s="50" customFormat="1" x14ac:dyDescent="0.35"/>
    <row r="420" s="50" customFormat="1" x14ac:dyDescent="0.35"/>
    <row r="421" s="50" customFormat="1" x14ac:dyDescent="0.35"/>
    <row r="422" s="50" customFormat="1" x14ac:dyDescent="0.35"/>
    <row r="423" s="50" customFormat="1" x14ac:dyDescent="0.35"/>
    <row r="424" s="50" customFormat="1" x14ac:dyDescent="0.35"/>
    <row r="425" s="50" customFormat="1" x14ac:dyDescent="0.35"/>
    <row r="426" s="50" customFormat="1" x14ac:dyDescent="0.35"/>
    <row r="427" s="50" customFormat="1" x14ac:dyDescent="0.35"/>
    <row r="428" s="50" customFormat="1" x14ac:dyDescent="0.35"/>
    <row r="429" s="50" customFormat="1" x14ac:dyDescent="0.35"/>
    <row r="430" s="50" customFormat="1" x14ac:dyDescent="0.35"/>
    <row r="431" s="50" customFormat="1" x14ac:dyDescent="0.35"/>
    <row r="432" s="50" customFormat="1" x14ac:dyDescent="0.35"/>
    <row r="433" s="50" customFormat="1" x14ac:dyDescent="0.35"/>
    <row r="434" s="50" customFormat="1" x14ac:dyDescent="0.35"/>
    <row r="435" s="50" customFormat="1" x14ac:dyDescent="0.35"/>
    <row r="436" s="50" customFormat="1" x14ac:dyDescent="0.35"/>
    <row r="437" s="50" customFormat="1" x14ac:dyDescent="0.35"/>
    <row r="438" s="50" customFormat="1" x14ac:dyDescent="0.35"/>
    <row r="439" s="50" customFormat="1" x14ac:dyDescent="0.35"/>
    <row r="440" s="50" customFormat="1" x14ac:dyDescent="0.35"/>
    <row r="441" s="50" customFormat="1" x14ac:dyDescent="0.35"/>
    <row r="442" s="50" customFormat="1" x14ac:dyDescent="0.35"/>
    <row r="443" s="50" customFormat="1" x14ac:dyDescent="0.35"/>
    <row r="444" s="50" customFormat="1" x14ac:dyDescent="0.35"/>
    <row r="445" s="50" customFormat="1" x14ac:dyDescent="0.35"/>
    <row r="446" s="50" customFormat="1" x14ac:dyDescent="0.35"/>
    <row r="447" s="50" customFormat="1" x14ac:dyDescent="0.35"/>
    <row r="448" s="50" customFormat="1" x14ac:dyDescent="0.35"/>
    <row r="449" s="50" customFormat="1" x14ac:dyDescent="0.35"/>
    <row r="450" s="50" customFormat="1" x14ac:dyDescent="0.35"/>
    <row r="451" s="50" customFormat="1" x14ac:dyDescent="0.35"/>
    <row r="452" s="50" customFormat="1" x14ac:dyDescent="0.35"/>
    <row r="453" s="50" customFormat="1" x14ac:dyDescent="0.35"/>
    <row r="454" s="50" customFormat="1" x14ac:dyDescent="0.35"/>
    <row r="455" s="50" customFormat="1" x14ac:dyDescent="0.35"/>
    <row r="456" s="50" customFormat="1" x14ac:dyDescent="0.35"/>
    <row r="457" s="50" customFormat="1" x14ac:dyDescent="0.35"/>
    <row r="458" s="50" customFormat="1" x14ac:dyDescent="0.35"/>
    <row r="459" s="50" customFormat="1" x14ac:dyDescent="0.35"/>
    <row r="460" s="50" customFormat="1" x14ac:dyDescent="0.35"/>
    <row r="461" s="50" customFormat="1" x14ac:dyDescent="0.35"/>
    <row r="462" s="50" customFormat="1" x14ac:dyDescent="0.35"/>
    <row r="463" s="50" customFormat="1" x14ac:dyDescent="0.35"/>
    <row r="464" s="50" customFormat="1" x14ac:dyDescent="0.35"/>
    <row r="465" s="50" customFormat="1" x14ac:dyDescent="0.35"/>
    <row r="466" s="50" customFormat="1" x14ac:dyDescent="0.35"/>
    <row r="467" s="50" customFormat="1" x14ac:dyDescent="0.35"/>
    <row r="468" s="50" customFormat="1" x14ac:dyDescent="0.35"/>
    <row r="469" s="50" customFormat="1" x14ac:dyDescent="0.35"/>
    <row r="470" s="50" customFormat="1" x14ac:dyDescent="0.35"/>
    <row r="471" s="50" customFormat="1" x14ac:dyDescent="0.35"/>
    <row r="472" s="50" customFormat="1" x14ac:dyDescent="0.35"/>
    <row r="473" s="50" customFormat="1" x14ac:dyDescent="0.35"/>
    <row r="474" s="50" customFormat="1" x14ac:dyDescent="0.35"/>
    <row r="475" s="50" customFormat="1" x14ac:dyDescent="0.35"/>
    <row r="476" s="50" customFormat="1" x14ac:dyDescent="0.35"/>
    <row r="477" s="50" customFormat="1" x14ac:dyDescent="0.35"/>
    <row r="478" s="50" customFormat="1" x14ac:dyDescent="0.35"/>
    <row r="479" s="50" customFormat="1" x14ac:dyDescent="0.35"/>
    <row r="480" s="50" customFormat="1" x14ac:dyDescent="0.35"/>
    <row r="481" s="50" customFormat="1" x14ac:dyDescent="0.35"/>
    <row r="482" s="50" customFormat="1" x14ac:dyDescent="0.35"/>
    <row r="483" s="50" customFormat="1" x14ac:dyDescent="0.35"/>
    <row r="484" s="50" customFormat="1" x14ac:dyDescent="0.35"/>
    <row r="485" s="50" customFormat="1" x14ac:dyDescent="0.35"/>
    <row r="486" s="50" customFormat="1" x14ac:dyDescent="0.35"/>
    <row r="487" s="50" customFormat="1" x14ac:dyDescent="0.35"/>
    <row r="488" s="50" customFormat="1" x14ac:dyDescent="0.35"/>
    <row r="489" s="50" customFormat="1" x14ac:dyDescent="0.35"/>
    <row r="490" s="50" customFormat="1" x14ac:dyDescent="0.35"/>
    <row r="491" s="50" customFormat="1" x14ac:dyDescent="0.35"/>
    <row r="492" s="50" customFormat="1" x14ac:dyDescent="0.35"/>
    <row r="493" s="50" customFormat="1" x14ac:dyDescent="0.35"/>
    <row r="494" s="50" customFormat="1" x14ac:dyDescent="0.35"/>
    <row r="495" s="50" customFormat="1" x14ac:dyDescent="0.35"/>
    <row r="496" s="50" customFormat="1" x14ac:dyDescent="0.35"/>
    <row r="497" s="50" customFormat="1" x14ac:dyDescent="0.35"/>
    <row r="498" s="50" customFormat="1" x14ac:dyDescent="0.35"/>
    <row r="499" s="50" customFormat="1" x14ac:dyDescent="0.35"/>
    <row r="500" s="50" customFormat="1" x14ac:dyDescent="0.35"/>
    <row r="501" s="50" customFormat="1" x14ac:dyDescent="0.35"/>
    <row r="502" s="50" customFormat="1" x14ac:dyDescent="0.35"/>
    <row r="503" s="50" customFormat="1" x14ac:dyDescent="0.35"/>
    <row r="504" s="50" customFormat="1" x14ac:dyDescent="0.35"/>
    <row r="505" s="50" customFormat="1" x14ac:dyDescent="0.35"/>
    <row r="506" s="50" customFormat="1" x14ac:dyDescent="0.35"/>
    <row r="507" s="50" customFormat="1" x14ac:dyDescent="0.35"/>
    <row r="508" s="50" customFormat="1" x14ac:dyDescent="0.35"/>
    <row r="509" s="50" customFormat="1" x14ac:dyDescent="0.35"/>
    <row r="510" s="50" customFormat="1" x14ac:dyDescent="0.35"/>
    <row r="511" s="50" customFormat="1" x14ac:dyDescent="0.35"/>
    <row r="512" s="50" customFormat="1" x14ac:dyDescent="0.35"/>
    <row r="513" s="50" customFormat="1" x14ac:dyDescent="0.35"/>
    <row r="514" s="50" customFormat="1" x14ac:dyDescent="0.35"/>
    <row r="515" s="50" customFormat="1" x14ac:dyDescent="0.35"/>
    <row r="516" s="50" customFormat="1" x14ac:dyDescent="0.35"/>
    <row r="517" s="50" customFormat="1" x14ac:dyDescent="0.35"/>
    <row r="518" s="50" customFormat="1" x14ac:dyDescent="0.35"/>
    <row r="519" s="50" customFormat="1" x14ac:dyDescent="0.35"/>
    <row r="520" s="50" customFormat="1" x14ac:dyDescent="0.35"/>
    <row r="521" s="50" customFormat="1" x14ac:dyDescent="0.35"/>
    <row r="522" s="50" customFormat="1" x14ac:dyDescent="0.35"/>
    <row r="523" s="50" customFormat="1" x14ac:dyDescent="0.35"/>
    <row r="524" s="50" customFormat="1" x14ac:dyDescent="0.35"/>
    <row r="525" s="50" customFormat="1" x14ac:dyDescent="0.35"/>
    <row r="526" s="50" customFormat="1" x14ac:dyDescent="0.35"/>
    <row r="527" s="50" customFormat="1" x14ac:dyDescent="0.35"/>
    <row r="528" s="50" customFormat="1" x14ac:dyDescent="0.35"/>
    <row r="529" s="50" customFormat="1" x14ac:dyDescent="0.35"/>
    <row r="530" s="50" customFormat="1" x14ac:dyDescent="0.35"/>
    <row r="531" s="50" customFormat="1" x14ac:dyDescent="0.35"/>
    <row r="532" s="50" customFormat="1" x14ac:dyDescent="0.35"/>
    <row r="533" s="50" customFormat="1" x14ac:dyDescent="0.35"/>
    <row r="534" s="50" customFormat="1" x14ac:dyDescent="0.35"/>
    <row r="535" s="50" customFormat="1" x14ac:dyDescent="0.35"/>
    <row r="536" s="50" customFormat="1" x14ac:dyDescent="0.35"/>
    <row r="537" s="50" customFormat="1" x14ac:dyDescent="0.35"/>
    <row r="538" s="50" customFormat="1" x14ac:dyDescent="0.35"/>
    <row r="539" s="50" customFormat="1" x14ac:dyDescent="0.35"/>
    <row r="540" s="50" customFormat="1" x14ac:dyDescent="0.35"/>
    <row r="541" s="50" customFormat="1" x14ac:dyDescent="0.35"/>
    <row r="542" s="50" customFormat="1" x14ac:dyDescent="0.35"/>
    <row r="543" s="50" customFormat="1" x14ac:dyDescent="0.35"/>
    <row r="544" s="50" customFormat="1" x14ac:dyDescent="0.35"/>
    <row r="545" s="50" customFormat="1" x14ac:dyDescent="0.35"/>
    <row r="546" s="50" customFormat="1" x14ac:dyDescent="0.35"/>
    <row r="547" s="50" customFormat="1" x14ac:dyDescent="0.35"/>
    <row r="548" s="50" customFormat="1" x14ac:dyDescent="0.35"/>
    <row r="549" s="50" customFormat="1" x14ac:dyDescent="0.35"/>
    <row r="550" s="50" customFormat="1" x14ac:dyDescent="0.35"/>
    <row r="551" s="50" customFormat="1" x14ac:dyDescent="0.35"/>
    <row r="552" s="50" customFormat="1" x14ac:dyDescent="0.35"/>
    <row r="553" s="50" customFormat="1" x14ac:dyDescent="0.35"/>
    <row r="554" s="50" customFormat="1" x14ac:dyDescent="0.35"/>
    <row r="555" s="50" customFormat="1" x14ac:dyDescent="0.35"/>
    <row r="556" s="50" customFormat="1" x14ac:dyDescent="0.35"/>
    <row r="557" s="50" customFormat="1" x14ac:dyDescent="0.35"/>
    <row r="558" s="50" customFormat="1" x14ac:dyDescent="0.35"/>
    <row r="559" s="50" customFormat="1" x14ac:dyDescent="0.35"/>
    <row r="560" s="50" customFormat="1" x14ac:dyDescent="0.35"/>
    <row r="561" s="50" customFormat="1" x14ac:dyDescent="0.35"/>
    <row r="562" s="50" customFormat="1" x14ac:dyDescent="0.35"/>
    <row r="563" s="50" customFormat="1" x14ac:dyDescent="0.35"/>
    <row r="564" s="50" customFormat="1" x14ac:dyDescent="0.35"/>
    <row r="565" s="50" customFormat="1" x14ac:dyDescent="0.35"/>
    <row r="566" s="50" customFormat="1" x14ac:dyDescent="0.35"/>
    <row r="567" s="50" customFormat="1" x14ac:dyDescent="0.35"/>
    <row r="568" s="50" customFormat="1" x14ac:dyDescent="0.35"/>
    <row r="569" s="50" customFormat="1" x14ac:dyDescent="0.35"/>
    <row r="570" s="50" customFormat="1" x14ac:dyDescent="0.35"/>
    <row r="571" s="50" customFormat="1" x14ac:dyDescent="0.35"/>
    <row r="572" s="50" customFormat="1" x14ac:dyDescent="0.35"/>
    <row r="573" s="50" customFormat="1" x14ac:dyDescent="0.35"/>
    <row r="574" s="50" customFormat="1" x14ac:dyDescent="0.35"/>
    <row r="575" s="50" customFormat="1" x14ac:dyDescent="0.35"/>
    <row r="576" s="50" customFormat="1" x14ac:dyDescent="0.35"/>
    <row r="577" s="50" customFormat="1" x14ac:dyDescent="0.35"/>
    <row r="578" s="50" customFormat="1" x14ac:dyDescent="0.35"/>
    <row r="579" s="50" customFormat="1" x14ac:dyDescent="0.35"/>
    <row r="580" s="50" customFormat="1" x14ac:dyDescent="0.35"/>
    <row r="581" s="50" customFormat="1" x14ac:dyDescent="0.35"/>
    <row r="582" s="50" customFormat="1" x14ac:dyDescent="0.35"/>
    <row r="583" s="50" customFormat="1" x14ac:dyDescent="0.35"/>
    <row r="584" s="50" customFormat="1" x14ac:dyDescent="0.35"/>
    <row r="585" s="50" customFormat="1" x14ac:dyDescent="0.35"/>
    <row r="586" s="50" customFormat="1" x14ac:dyDescent="0.35"/>
    <row r="587" s="50" customFormat="1" x14ac:dyDescent="0.35"/>
    <row r="588" s="50" customFormat="1" x14ac:dyDescent="0.35"/>
    <row r="589" s="50" customFormat="1" x14ac:dyDescent="0.35"/>
    <row r="590" s="50" customFormat="1" x14ac:dyDescent="0.35"/>
    <row r="591" s="50" customFormat="1" x14ac:dyDescent="0.35"/>
    <row r="592" s="50" customFormat="1" x14ac:dyDescent="0.35"/>
    <row r="593" s="50" customFormat="1" x14ac:dyDescent="0.35"/>
    <row r="594" s="50" customFormat="1" x14ac:dyDescent="0.35"/>
    <row r="595" s="50" customFormat="1" x14ac:dyDescent="0.35"/>
    <row r="596" s="50" customFormat="1" x14ac:dyDescent="0.35"/>
    <row r="597" s="50" customFormat="1" x14ac:dyDescent="0.35"/>
    <row r="598" s="50" customFormat="1" x14ac:dyDescent="0.35"/>
    <row r="599" s="50" customFormat="1" x14ac:dyDescent="0.35"/>
    <row r="600" s="50" customFormat="1" x14ac:dyDescent="0.35"/>
    <row r="601" s="50" customFormat="1" x14ac:dyDescent="0.35"/>
    <row r="602" s="50" customFormat="1" x14ac:dyDescent="0.35"/>
    <row r="603" s="50" customFormat="1" x14ac:dyDescent="0.35"/>
    <row r="604" s="50" customFormat="1" x14ac:dyDescent="0.35"/>
    <row r="605" s="50" customFormat="1" x14ac:dyDescent="0.35"/>
    <row r="606" s="50" customFormat="1" x14ac:dyDescent="0.35"/>
    <row r="607" s="50" customFormat="1" x14ac:dyDescent="0.35"/>
    <row r="608" s="50" customFormat="1" x14ac:dyDescent="0.35"/>
    <row r="609" s="50" customFormat="1" x14ac:dyDescent="0.35"/>
    <row r="610" s="50" customFormat="1" x14ac:dyDescent="0.35"/>
    <row r="611" s="50" customFormat="1" x14ac:dyDescent="0.35"/>
    <row r="612" s="50" customFormat="1" x14ac:dyDescent="0.35"/>
    <row r="613" s="50" customFormat="1" x14ac:dyDescent="0.35"/>
    <row r="614" s="50" customFormat="1" x14ac:dyDescent="0.35"/>
    <row r="615" s="50" customFormat="1" x14ac:dyDescent="0.35"/>
    <row r="616" s="50" customFormat="1" x14ac:dyDescent="0.35"/>
    <row r="617" s="50" customFormat="1" x14ac:dyDescent="0.35"/>
    <row r="618" s="50" customFormat="1" x14ac:dyDescent="0.35"/>
    <row r="619" s="50" customFormat="1" x14ac:dyDescent="0.35"/>
    <row r="620" s="50" customFormat="1" x14ac:dyDescent="0.35"/>
    <row r="621" s="50" customFormat="1" x14ac:dyDescent="0.35"/>
    <row r="622" s="50" customFormat="1" x14ac:dyDescent="0.35"/>
    <row r="623" s="50" customFormat="1" x14ac:dyDescent="0.35"/>
    <row r="624" s="50" customFormat="1" x14ac:dyDescent="0.35"/>
    <row r="625" s="50" customFormat="1" x14ac:dyDescent="0.35"/>
    <row r="626" s="50" customFormat="1" x14ac:dyDescent="0.35"/>
    <row r="627" s="50" customFormat="1" x14ac:dyDescent="0.35"/>
    <row r="628" s="50" customFormat="1" x14ac:dyDescent="0.35"/>
    <row r="629" s="50" customFormat="1" x14ac:dyDescent="0.35"/>
    <row r="630" s="50" customFormat="1" x14ac:dyDescent="0.35"/>
    <row r="631" s="50" customFormat="1" x14ac:dyDescent="0.35"/>
    <row r="632" s="50" customFormat="1" x14ac:dyDescent="0.35"/>
    <row r="633" s="50" customFormat="1" x14ac:dyDescent="0.35"/>
    <row r="634" s="50" customFormat="1" x14ac:dyDescent="0.35"/>
    <row r="635" s="50" customFormat="1" x14ac:dyDescent="0.35"/>
    <row r="636" s="50" customFormat="1" x14ac:dyDescent="0.35"/>
    <row r="637" s="50" customFormat="1" x14ac:dyDescent="0.35"/>
    <row r="638" s="50" customFormat="1" x14ac:dyDescent="0.35"/>
    <row r="639" s="50" customFormat="1" x14ac:dyDescent="0.35"/>
    <row r="640" s="50" customFormat="1" x14ac:dyDescent="0.35"/>
    <row r="641" s="50" customFormat="1" x14ac:dyDescent="0.35"/>
    <row r="642" s="50" customFormat="1" x14ac:dyDescent="0.35"/>
    <row r="643" s="50" customFormat="1" x14ac:dyDescent="0.35"/>
    <row r="644" s="50" customFormat="1" x14ac:dyDescent="0.35"/>
    <row r="645" s="50" customFormat="1" x14ac:dyDescent="0.35"/>
    <row r="646" s="50" customFormat="1" x14ac:dyDescent="0.35"/>
    <row r="647" s="50" customFormat="1" x14ac:dyDescent="0.35"/>
    <row r="648" s="50" customFormat="1" x14ac:dyDescent="0.35"/>
    <row r="649" s="50" customFormat="1" x14ac:dyDescent="0.35"/>
    <row r="650" s="50" customFormat="1" x14ac:dyDescent="0.35"/>
    <row r="651" s="50" customFormat="1" x14ac:dyDescent="0.35"/>
    <row r="652" s="50" customFormat="1" x14ac:dyDescent="0.35"/>
    <row r="653" s="50" customFormat="1" x14ac:dyDescent="0.35"/>
    <row r="654" s="50" customFormat="1" x14ac:dyDescent="0.35"/>
    <row r="655" s="50" customFormat="1" x14ac:dyDescent="0.35"/>
    <row r="656" s="50" customFormat="1" x14ac:dyDescent="0.35"/>
    <row r="657" s="50" customFormat="1" x14ac:dyDescent="0.35"/>
    <row r="658" s="50" customFormat="1" x14ac:dyDescent="0.35"/>
    <row r="659" s="50" customFormat="1" x14ac:dyDescent="0.35"/>
    <row r="660" s="50" customFormat="1" x14ac:dyDescent="0.35"/>
    <row r="661" s="50" customFormat="1" x14ac:dyDescent="0.35"/>
    <row r="662" s="50" customFormat="1" x14ac:dyDescent="0.35"/>
    <row r="663" s="50" customFormat="1" x14ac:dyDescent="0.35"/>
    <row r="664" s="50" customFormat="1" x14ac:dyDescent="0.35"/>
    <row r="665" s="50" customFormat="1" x14ac:dyDescent="0.35"/>
    <row r="666" s="50" customFormat="1" x14ac:dyDescent="0.35"/>
    <row r="667" s="50" customFormat="1" x14ac:dyDescent="0.35"/>
    <row r="668" s="50" customFormat="1" x14ac:dyDescent="0.35"/>
    <row r="669" s="50" customFormat="1" x14ac:dyDescent="0.35"/>
    <row r="670" s="50" customFormat="1" x14ac:dyDescent="0.35"/>
    <row r="671" s="50" customFormat="1" x14ac:dyDescent="0.35"/>
    <row r="672" s="50" customFormat="1" x14ac:dyDescent="0.35"/>
    <row r="673" s="50" customFormat="1" x14ac:dyDescent="0.35"/>
    <row r="674" s="50" customFormat="1" x14ac:dyDescent="0.35"/>
    <row r="675" s="50" customFormat="1" x14ac:dyDescent="0.35"/>
    <row r="676" s="50" customFormat="1" x14ac:dyDescent="0.35"/>
    <row r="677" s="50" customFormat="1" x14ac:dyDescent="0.35"/>
    <row r="678" s="50" customFormat="1" x14ac:dyDescent="0.35"/>
    <row r="679" s="50" customFormat="1" x14ac:dyDescent="0.35"/>
    <row r="680" s="50" customFormat="1" x14ac:dyDescent="0.35"/>
    <row r="681" s="50" customFormat="1" x14ac:dyDescent="0.35"/>
    <row r="682" s="50" customFormat="1" x14ac:dyDescent="0.35"/>
    <row r="683" s="50" customFormat="1" x14ac:dyDescent="0.35"/>
    <row r="684" s="50" customFormat="1" x14ac:dyDescent="0.35"/>
    <row r="685" s="50" customFormat="1" x14ac:dyDescent="0.35"/>
    <row r="686" s="50" customFormat="1" x14ac:dyDescent="0.35"/>
    <row r="687" s="50" customFormat="1" x14ac:dyDescent="0.35"/>
    <row r="688" s="50" customFormat="1" x14ac:dyDescent="0.35"/>
    <row r="689" s="50" customFormat="1" x14ac:dyDescent="0.35"/>
    <row r="690" s="50" customFormat="1" x14ac:dyDescent="0.35"/>
    <row r="691" s="50" customFormat="1" x14ac:dyDescent="0.35"/>
    <row r="692" s="50" customFormat="1" x14ac:dyDescent="0.35"/>
    <row r="693" s="50" customFormat="1" x14ac:dyDescent="0.35"/>
    <row r="694" s="50" customFormat="1" x14ac:dyDescent="0.35"/>
    <row r="695" s="50" customFormat="1" x14ac:dyDescent="0.35"/>
    <row r="696" s="50" customFormat="1" x14ac:dyDescent="0.35"/>
    <row r="697" s="50" customFormat="1" x14ac:dyDescent="0.35"/>
    <row r="698" s="50" customFormat="1" x14ac:dyDescent="0.35"/>
    <row r="699" s="50" customFormat="1" x14ac:dyDescent="0.35"/>
    <row r="700" s="50" customFormat="1" x14ac:dyDescent="0.35"/>
    <row r="701" s="50" customFormat="1" x14ac:dyDescent="0.35"/>
    <row r="702" s="50" customFormat="1" x14ac:dyDescent="0.35"/>
    <row r="703" s="50" customFormat="1" x14ac:dyDescent="0.35"/>
    <row r="704" s="50" customFormat="1" x14ac:dyDescent="0.35"/>
    <row r="705" s="50" customFormat="1" x14ac:dyDescent="0.35"/>
    <row r="706" s="50" customFormat="1" x14ac:dyDescent="0.35"/>
    <row r="707" s="50" customFormat="1" x14ac:dyDescent="0.35"/>
    <row r="708" s="50" customFormat="1" x14ac:dyDescent="0.35"/>
    <row r="709" s="50" customFormat="1" x14ac:dyDescent="0.35"/>
    <row r="710" s="50" customFormat="1" x14ac:dyDescent="0.35"/>
    <row r="711" s="50" customFormat="1" x14ac:dyDescent="0.35"/>
    <row r="712" s="50" customFormat="1" x14ac:dyDescent="0.35"/>
    <row r="713" s="50" customFormat="1" x14ac:dyDescent="0.35"/>
    <row r="714" s="50" customFormat="1" x14ac:dyDescent="0.35"/>
    <row r="715" s="50" customFormat="1" x14ac:dyDescent="0.35"/>
    <row r="716" s="50" customFormat="1" x14ac:dyDescent="0.35"/>
    <row r="717" s="50" customFormat="1" x14ac:dyDescent="0.35"/>
    <row r="718" s="50" customFormat="1" x14ac:dyDescent="0.35"/>
    <row r="719" s="50" customFormat="1" x14ac:dyDescent="0.35"/>
    <row r="720" s="50" customFormat="1" x14ac:dyDescent="0.35"/>
    <row r="721" s="50" customFormat="1" x14ac:dyDescent="0.35"/>
    <row r="722" s="50" customFormat="1" x14ac:dyDescent="0.35"/>
    <row r="723" s="50" customFormat="1" x14ac:dyDescent="0.35"/>
    <row r="724" s="50" customFormat="1" x14ac:dyDescent="0.35"/>
    <row r="725" s="50" customFormat="1" x14ac:dyDescent="0.35"/>
    <row r="726" s="50" customFormat="1" x14ac:dyDescent="0.35"/>
    <row r="727" s="50" customFormat="1" x14ac:dyDescent="0.35"/>
    <row r="728" s="50" customFormat="1" x14ac:dyDescent="0.35"/>
    <row r="729" s="50" customFormat="1" x14ac:dyDescent="0.35"/>
    <row r="730" s="50" customFormat="1" x14ac:dyDescent="0.35"/>
    <row r="731" s="50" customFormat="1" x14ac:dyDescent="0.35"/>
    <row r="732" s="50" customFormat="1" x14ac:dyDescent="0.35"/>
    <row r="733" s="50" customFormat="1" x14ac:dyDescent="0.35"/>
    <row r="734" s="50" customFormat="1" x14ac:dyDescent="0.35"/>
    <row r="735" s="50" customFormat="1" x14ac:dyDescent="0.35"/>
    <row r="736" s="50" customFormat="1" x14ac:dyDescent="0.35"/>
    <row r="737" s="50" customFormat="1" x14ac:dyDescent="0.35"/>
    <row r="738" s="50" customFormat="1" x14ac:dyDescent="0.35"/>
    <row r="739" s="50" customFormat="1" x14ac:dyDescent="0.35"/>
    <row r="740" s="50" customFormat="1" x14ac:dyDescent="0.35"/>
    <row r="741" s="50" customFormat="1" x14ac:dyDescent="0.35"/>
    <row r="742" s="50" customFormat="1" x14ac:dyDescent="0.35"/>
    <row r="743" s="50" customFormat="1" x14ac:dyDescent="0.35"/>
    <row r="744" s="50" customFormat="1" x14ac:dyDescent="0.35"/>
    <row r="745" s="50" customFormat="1" x14ac:dyDescent="0.35"/>
    <row r="746" s="50" customFormat="1" x14ac:dyDescent="0.35"/>
    <row r="747" s="50" customFormat="1" x14ac:dyDescent="0.35"/>
    <row r="748" s="50" customFormat="1" x14ac:dyDescent="0.35"/>
    <row r="749" s="50" customFormat="1" x14ac:dyDescent="0.35"/>
    <row r="750" s="50" customFormat="1" x14ac:dyDescent="0.35"/>
    <row r="751" s="50" customFormat="1" x14ac:dyDescent="0.35"/>
    <row r="752" s="50" customFormat="1" x14ac:dyDescent="0.35"/>
    <row r="753" s="50" customFormat="1" x14ac:dyDescent="0.35"/>
    <row r="754" s="50" customFormat="1" x14ac:dyDescent="0.35"/>
    <row r="755" s="50" customFormat="1" x14ac:dyDescent="0.35"/>
    <row r="756" s="50" customFormat="1" x14ac:dyDescent="0.35"/>
    <row r="757" s="50" customFormat="1" x14ac:dyDescent="0.35"/>
    <row r="758" s="50" customFormat="1" x14ac:dyDescent="0.35"/>
    <row r="759" s="50" customFormat="1" x14ac:dyDescent="0.35"/>
    <row r="760" s="50" customFormat="1" x14ac:dyDescent="0.35"/>
    <row r="761" s="50" customFormat="1" x14ac:dyDescent="0.35"/>
    <row r="762" s="50" customFormat="1" x14ac:dyDescent="0.35"/>
    <row r="763" s="50" customFormat="1" x14ac:dyDescent="0.35"/>
    <row r="764" s="50" customFormat="1" x14ac:dyDescent="0.35"/>
    <row r="765" s="50" customFormat="1" x14ac:dyDescent="0.35"/>
    <row r="766" s="50" customFormat="1" x14ac:dyDescent="0.35"/>
    <row r="767" s="50" customFormat="1" x14ac:dyDescent="0.35"/>
    <row r="768" s="50" customFormat="1" x14ac:dyDescent="0.35"/>
    <row r="769" s="50" customFormat="1" x14ac:dyDescent="0.35"/>
    <row r="770" s="50" customFormat="1" x14ac:dyDescent="0.35"/>
    <row r="771" s="50" customFormat="1" x14ac:dyDescent="0.35"/>
    <row r="772" s="50" customFormat="1" x14ac:dyDescent="0.35"/>
    <row r="773" s="50" customFormat="1" x14ac:dyDescent="0.35"/>
    <row r="774" s="50" customFormat="1" x14ac:dyDescent="0.35"/>
    <row r="775" s="50" customFormat="1" x14ac:dyDescent="0.35"/>
    <row r="776" s="50" customFormat="1" x14ac:dyDescent="0.35"/>
    <row r="777" s="50" customFormat="1" x14ac:dyDescent="0.35"/>
    <row r="778" s="50" customFormat="1" x14ac:dyDescent="0.35"/>
    <row r="779" s="50" customFormat="1" x14ac:dyDescent="0.35"/>
    <row r="780" s="50" customFormat="1" x14ac:dyDescent="0.35"/>
    <row r="781" s="50" customFormat="1" x14ac:dyDescent="0.35"/>
    <row r="782" s="50" customFormat="1" x14ac:dyDescent="0.35"/>
    <row r="783" s="50" customFormat="1" x14ac:dyDescent="0.35"/>
    <row r="784" s="50" customFormat="1" x14ac:dyDescent="0.35"/>
    <row r="785" s="50" customFormat="1" x14ac:dyDescent="0.35"/>
    <row r="786" s="50" customFormat="1" x14ac:dyDescent="0.35"/>
    <row r="787" s="50" customFormat="1" x14ac:dyDescent="0.35"/>
    <row r="788" s="50" customFormat="1" x14ac:dyDescent="0.35"/>
    <row r="789" s="50" customFormat="1" x14ac:dyDescent="0.35"/>
    <row r="790" s="50" customFormat="1" x14ac:dyDescent="0.35"/>
    <row r="791" s="50" customFormat="1" x14ac:dyDescent="0.35"/>
    <row r="792" s="50" customFormat="1" x14ac:dyDescent="0.35"/>
    <row r="793" s="50" customFormat="1" x14ac:dyDescent="0.35"/>
    <row r="794" s="50" customFormat="1" x14ac:dyDescent="0.35"/>
    <row r="795" s="50" customFormat="1" x14ac:dyDescent="0.35"/>
    <row r="796" s="50" customFormat="1" x14ac:dyDescent="0.35"/>
    <row r="797" s="50" customFormat="1" x14ac:dyDescent="0.35"/>
    <row r="798" s="50" customFormat="1" x14ac:dyDescent="0.35"/>
    <row r="799" s="50" customFormat="1" x14ac:dyDescent="0.35"/>
    <row r="800" s="50" customFormat="1" x14ac:dyDescent="0.35"/>
    <row r="801" s="50" customFormat="1" x14ac:dyDescent="0.35"/>
    <row r="802" s="50" customFormat="1" x14ac:dyDescent="0.35"/>
    <row r="803" s="50" customFormat="1" x14ac:dyDescent="0.35"/>
    <row r="804" s="50" customFormat="1" x14ac:dyDescent="0.35"/>
    <row r="805" s="50" customFormat="1" x14ac:dyDescent="0.35"/>
    <row r="806" s="50" customFormat="1" x14ac:dyDescent="0.35"/>
    <row r="807" s="50" customFormat="1" x14ac:dyDescent="0.35"/>
    <row r="808" s="50" customFormat="1" x14ac:dyDescent="0.35"/>
    <row r="809" s="50" customFormat="1" x14ac:dyDescent="0.35"/>
    <row r="810" s="50" customFormat="1" x14ac:dyDescent="0.35"/>
    <row r="811" s="50" customFormat="1" x14ac:dyDescent="0.35"/>
    <row r="812" s="50" customFormat="1" x14ac:dyDescent="0.35"/>
    <row r="813" s="50" customFormat="1" x14ac:dyDescent="0.35"/>
    <row r="814" s="50" customFormat="1" x14ac:dyDescent="0.35"/>
    <row r="815" s="50" customFormat="1" x14ac:dyDescent="0.35"/>
    <row r="816" s="50" customFormat="1" x14ac:dyDescent="0.35"/>
    <row r="817" s="50" customFormat="1" x14ac:dyDescent="0.35"/>
    <row r="818" s="50" customFormat="1" x14ac:dyDescent="0.35"/>
    <row r="819" s="50" customFormat="1" x14ac:dyDescent="0.35"/>
    <row r="820" s="50" customFormat="1" x14ac:dyDescent="0.35"/>
    <row r="821" s="50" customFormat="1" x14ac:dyDescent="0.35"/>
    <row r="822" s="50" customFormat="1" x14ac:dyDescent="0.35"/>
    <row r="823" s="50" customFormat="1" x14ac:dyDescent="0.35"/>
    <row r="824" s="50" customFormat="1" x14ac:dyDescent="0.35"/>
    <row r="825" s="50" customFormat="1" x14ac:dyDescent="0.35"/>
    <row r="826" s="50" customFormat="1" x14ac:dyDescent="0.35"/>
    <row r="827" s="50" customFormat="1" x14ac:dyDescent="0.35"/>
    <row r="828" s="50" customFormat="1" x14ac:dyDescent="0.35"/>
    <row r="829" s="50" customFormat="1" x14ac:dyDescent="0.35"/>
    <row r="830" s="50" customFormat="1" x14ac:dyDescent="0.35"/>
    <row r="831" s="50" customFormat="1" x14ac:dyDescent="0.35"/>
    <row r="832" s="50" customFormat="1" x14ac:dyDescent="0.35"/>
    <row r="833" s="50" customFormat="1" x14ac:dyDescent="0.35"/>
    <row r="834" s="50" customFormat="1" x14ac:dyDescent="0.35"/>
    <row r="835" s="50" customFormat="1" x14ac:dyDescent="0.35"/>
    <row r="836" s="50" customFormat="1" x14ac:dyDescent="0.35"/>
    <row r="837" s="50" customFormat="1" x14ac:dyDescent="0.35"/>
    <row r="838" s="50" customFormat="1" x14ac:dyDescent="0.35"/>
    <row r="839" s="50" customFormat="1" x14ac:dyDescent="0.35"/>
    <row r="840" s="50" customFormat="1" x14ac:dyDescent="0.35"/>
    <row r="841" s="50" customFormat="1" x14ac:dyDescent="0.35"/>
    <row r="842" s="50" customFormat="1" x14ac:dyDescent="0.35"/>
    <row r="843" s="50" customFormat="1" x14ac:dyDescent="0.35"/>
    <row r="844" s="50" customFormat="1" x14ac:dyDescent="0.35"/>
    <row r="845" s="50" customFormat="1" x14ac:dyDescent="0.35"/>
    <row r="846" s="50" customFormat="1" x14ac:dyDescent="0.35"/>
    <row r="847" s="50" customFormat="1" x14ac:dyDescent="0.35"/>
    <row r="848" s="50" customFormat="1" x14ac:dyDescent="0.35"/>
    <row r="849" s="50" customFormat="1" x14ac:dyDescent="0.35"/>
    <row r="850" s="50" customFormat="1" x14ac:dyDescent="0.35"/>
    <row r="851" s="50" customFormat="1" x14ac:dyDescent="0.35"/>
    <row r="852" s="50" customFormat="1" x14ac:dyDescent="0.35"/>
    <row r="853" s="50" customFormat="1" x14ac:dyDescent="0.35"/>
    <row r="854" s="50" customFormat="1" x14ac:dyDescent="0.35"/>
    <row r="855" s="50" customFormat="1" x14ac:dyDescent="0.35"/>
    <row r="856" s="50" customFormat="1" x14ac:dyDescent="0.35"/>
    <row r="857" s="50" customFormat="1" x14ac:dyDescent="0.35"/>
    <row r="858" s="50" customFormat="1" x14ac:dyDescent="0.35"/>
    <row r="859" s="50" customFormat="1" x14ac:dyDescent="0.35"/>
    <row r="860" s="50" customFormat="1" x14ac:dyDescent="0.35"/>
    <row r="861" s="50" customFormat="1" x14ac:dyDescent="0.35"/>
    <row r="862" s="50" customFormat="1" x14ac:dyDescent="0.35"/>
    <row r="863" s="50" customFormat="1" x14ac:dyDescent="0.35"/>
    <row r="864" s="50" customFormat="1" x14ac:dyDescent="0.35"/>
    <row r="865" s="50" customFormat="1" x14ac:dyDescent="0.35"/>
    <row r="866" s="50" customFormat="1" x14ac:dyDescent="0.35"/>
    <row r="867" s="50" customFormat="1" x14ac:dyDescent="0.35"/>
    <row r="868" s="50" customFormat="1" x14ac:dyDescent="0.35"/>
    <row r="869" s="50" customFormat="1" x14ac:dyDescent="0.35"/>
    <row r="870" s="50" customFormat="1" x14ac:dyDescent="0.35"/>
    <row r="871" s="50" customFormat="1" x14ac:dyDescent="0.35"/>
    <row r="872" s="50" customFormat="1" x14ac:dyDescent="0.35"/>
    <row r="873" s="50" customFormat="1" x14ac:dyDescent="0.35"/>
    <row r="874" s="50" customFormat="1" x14ac:dyDescent="0.35"/>
    <row r="875" s="50" customFormat="1" x14ac:dyDescent="0.35"/>
    <row r="876" s="50" customFormat="1" x14ac:dyDescent="0.35"/>
    <row r="877" s="50" customFormat="1" x14ac:dyDescent="0.35"/>
    <row r="878" s="50" customFormat="1" x14ac:dyDescent="0.35"/>
    <row r="879" s="50" customFormat="1" x14ac:dyDescent="0.35"/>
    <row r="880" s="50" customFormat="1" x14ac:dyDescent="0.35"/>
    <row r="881" s="50" customFormat="1" x14ac:dyDescent="0.35"/>
    <row r="882" s="50" customFormat="1" x14ac:dyDescent="0.35"/>
    <row r="883" s="50" customFormat="1" x14ac:dyDescent="0.35"/>
    <row r="884" s="50" customFormat="1" x14ac:dyDescent="0.35"/>
    <row r="885" s="50" customFormat="1" x14ac:dyDescent="0.35"/>
    <row r="886" s="50" customFormat="1" x14ac:dyDescent="0.35"/>
    <row r="887" s="50" customFormat="1" x14ac:dyDescent="0.35"/>
    <row r="888" s="50" customFormat="1" x14ac:dyDescent="0.35"/>
    <row r="889" s="50" customFormat="1" x14ac:dyDescent="0.35"/>
    <row r="890" s="50" customFormat="1" x14ac:dyDescent="0.35"/>
    <row r="891" s="50" customFormat="1" x14ac:dyDescent="0.35"/>
    <row r="892" s="50" customFormat="1" x14ac:dyDescent="0.35"/>
    <row r="893" s="50" customFormat="1" x14ac:dyDescent="0.35"/>
    <row r="894" s="50" customFormat="1" x14ac:dyDescent="0.35"/>
    <row r="895" s="50" customFormat="1" x14ac:dyDescent="0.35"/>
    <row r="896" s="50" customFormat="1" x14ac:dyDescent="0.35"/>
    <row r="897" s="50" customFormat="1" x14ac:dyDescent="0.35"/>
    <row r="898" s="50" customFormat="1" x14ac:dyDescent="0.35"/>
    <row r="899" s="50" customFormat="1" x14ac:dyDescent="0.35"/>
    <row r="900" s="50" customFormat="1" x14ac:dyDescent="0.35"/>
    <row r="901" s="50" customFormat="1" x14ac:dyDescent="0.35"/>
    <row r="902" s="50" customFormat="1" x14ac:dyDescent="0.35"/>
    <row r="903" s="50" customFormat="1" x14ac:dyDescent="0.35"/>
    <row r="904" s="50" customFormat="1" x14ac:dyDescent="0.35"/>
    <row r="905" s="50" customFormat="1" x14ac:dyDescent="0.35"/>
    <row r="906" s="50" customFormat="1" x14ac:dyDescent="0.35"/>
    <row r="907" s="50" customFormat="1" x14ac:dyDescent="0.35"/>
    <row r="908" s="50" customFormat="1" x14ac:dyDescent="0.35"/>
    <row r="909" s="50" customFormat="1" x14ac:dyDescent="0.35"/>
    <row r="910" s="50" customFormat="1" x14ac:dyDescent="0.35"/>
    <row r="911" s="50" customFormat="1" x14ac:dyDescent="0.35"/>
    <row r="912" s="50" customFormat="1" x14ac:dyDescent="0.35"/>
    <row r="913" s="50" customFormat="1" x14ac:dyDescent="0.35"/>
    <row r="914" s="50" customFormat="1" x14ac:dyDescent="0.35"/>
    <row r="915" s="50" customFormat="1" x14ac:dyDescent="0.35"/>
    <row r="916" s="50" customFormat="1" x14ac:dyDescent="0.35"/>
    <row r="917" s="50" customFormat="1" x14ac:dyDescent="0.35"/>
    <row r="918" s="50" customFormat="1" x14ac:dyDescent="0.35"/>
    <row r="919" s="50" customFormat="1" x14ac:dyDescent="0.35"/>
    <row r="920" s="50" customFormat="1" x14ac:dyDescent="0.35"/>
    <row r="921" s="50" customFormat="1" x14ac:dyDescent="0.35"/>
    <row r="922" s="50" customFormat="1" x14ac:dyDescent="0.35"/>
    <row r="923" s="50" customFormat="1" x14ac:dyDescent="0.35"/>
    <row r="924" s="50" customFormat="1" x14ac:dyDescent="0.35"/>
    <row r="925" s="50" customFormat="1" x14ac:dyDescent="0.35"/>
    <row r="926" s="50" customFormat="1" x14ac:dyDescent="0.35"/>
    <row r="927" s="50" customFormat="1" x14ac:dyDescent="0.35"/>
    <row r="928" s="50" customFormat="1" x14ac:dyDescent="0.35"/>
    <row r="929" s="50" customFormat="1" x14ac:dyDescent="0.35"/>
    <row r="930" s="50" customFormat="1" x14ac:dyDescent="0.35"/>
    <row r="931" s="50" customFormat="1" x14ac:dyDescent="0.35"/>
    <row r="932" s="50" customFormat="1" x14ac:dyDescent="0.35"/>
    <row r="933" s="50" customFormat="1" x14ac:dyDescent="0.35"/>
    <row r="934" s="50" customFormat="1" x14ac:dyDescent="0.35"/>
    <row r="935" s="50" customFormat="1" x14ac:dyDescent="0.35"/>
    <row r="936" s="50" customFormat="1" x14ac:dyDescent="0.35"/>
    <row r="937" s="50" customFormat="1" x14ac:dyDescent="0.35"/>
    <row r="938" s="50" customFormat="1" x14ac:dyDescent="0.35"/>
    <row r="939" s="50" customFormat="1" x14ac:dyDescent="0.35"/>
    <row r="940" s="50" customFormat="1" x14ac:dyDescent="0.35"/>
    <row r="941" s="50" customFormat="1" x14ac:dyDescent="0.35"/>
    <row r="942" s="50" customFormat="1" x14ac:dyDescent="0.35"/>
    <row r="943" s="50" customFormat="1" x14ac:dyDescent="0.35"/>
    <row r="944" s="50" customFormat="1" x14ac:dyDescent="0.35"/>
    <row r="945" s="50" customFormat="1" x14ac:dyDescent="0.35"/>
    <row r="946" s="50" customFormat="1" x14ac:dyDescent="0.35"/>
    <row r="947" s="50" customFormat="1" x14ac:dyDescent="0.35"/>
    <row r="948" s="50" customFormat="1" x14ac:dyDescent="0.35"/>
    <row r="949" s="50" customFormat="1" x14ac:dyDescent="0.35"/>
    <row r="950" s="50" customFormat="1" x14ac:dyDescent="0.35"/>
    <row r="951" s="50" customFormat="1" x14ac:dyDescent="0.35"/>
    <row r="952" s="50" customFormat="1" x14ac:dyDescent="0.35"/>
    <row r="953" s="50" customFormat="1" x14ac:dyDescent="0.35"/>
    <row r="954" s="50" customFormat="1" x14ac:dyDescent="0.35"/>
    <row r="955" s="50" customFormat="1" x14ac:dyDescent="0.35"/>
    <row r="956" s="50" customFormat="1" x14ac:dyDescent="0.35"/>
    <row r="957" s="50" customFormat="1" x14ac:dyDescent="0.35"/>
    <row r="958" s="50" customFormat="1" x14ac:dyDescent="0.35"/>
    <row r="959" s="50" customFormat="1" x14ac:dyDescent="0.35"/>
    <row r="960" s="50" customFormat="1" x14ac:dyDescent="0.35"/>
    <row r="961" s="50" customFormat="1" x14ac:dyDescent="0.35"/>
    <row r="962" s="50" customFormat="1" x14ac:dyDescent="0.35"/>
    <row r="963" s="50" customFormat="1" x14ac:dyDescent="0.35"/>
    <row r="964" s="50" customFormat="1" x14ac:dyDescent="0.35"/>
    <row r="965" s="50" customFormat="1" x14ac:dyDescent="0.35"/>
    <row r="966" s="50" customFormat="1" x14ac:dyDescent="0.35"/>
    <row r="967" s="50" customFormat="1" x14ac:dyDescent="0.35"/>
    <row r="968" s="50" customFormat="1" x14ac:dyDescent="0.35"/>
    <row r="969" s="50" customFormat="1" x14ac:dyDescent="0.35"/>
    <row r="970" s="50" customFormat="1" x14ac:dyDescent="0.35"/>
    <row r="971" s="50" customFormat="1" x14ac:dyDescent="0.35"/>
    <row r="972" s="50" customFormat="1" x14ac:dyDescent="0.35"/>
    <row r="973" s="50" customFormat="1" x14ac:dyDescent="0.35"/>
    <row r="974" s="50" customFormat="1" x14ac:dyDescent="0.35"/>
    <row r="975" s="50" customFormat="1" x14ac:dyDescent="0.35"/>
    <row r="976" s="50" customFormat="1" x14ac:dyDescent="0.35"/>
    <row r="977" s="50" customFormat="1" x14ac:dyDescent="0.35"/>
    <row r="978" s="50" customFormat="1" x14ac:dyDescent="0.35"/>
    <row r="979" s="50" customFormat="1" x14ac:dyDescent="0.35"/>
    <row r="980" s="50" customFormat="1" x14ac:dyDescent="0.35"/>
    <row r="981" s="50" customFormat="1" x14ac:dyDescent="0.35"/>
    <row r="982" s="50" customFormat="1" x14ac:dyDescent="0.35"/>
    <row r="983" s="50" customFormat="1" x14ac:dyDescent="0.35"/>
    <row r="984" s="50" customFormat="1" x14ac:dyDescent="0.35"/>
    <row r="985" s="50" customFormat="1" x14ac:dyDescent="0.35"/>
    <row r="986" s="50" customFormat="1" x14ac:dyDescent="0.35"/>
    <row r="987" s="50" customFormat="1" x14ac:dyDescent="0.35"/>
    <row r="988" s="50" customFormat="1" x14ac:dyDescent="0.35"/>
    <row r="989" s="50" customFormat="1" x14ac:dyDescent="0.35"/>
    <row r="990" s="50" customFormat="1" x14ac:dyDescent="0.35"/>
    <row r="991" s="50" customFormat="1" x14ac:dyDescent="0.35"/>
    <row r="992" s="50" customFormat="1" x14ac:dyDescent="0.35"/>
    <row r="993" s="50" customFormat="1" x14ac:dyDescent="0.35"/>
    <row r="994" s="50" customFormat="1" x14ac:dyDescent="0.35"/>
    <row r="995" s="50" customFormat="1" x14ac:dyDescent="0.35"/>
    <row r="996" s="50" customFormat="1" x14ac:dyDescent="0.35"/>
    <row r="997" s="50" customFormat="1" x14ac:dyDescent="0.35"/>
    <row r="998" s="50" customFormat="1" x14ac:dyDescent="0.35"/>
    <row r="999" s="50" customFormat="1" x14ac:dyDescent="0.35"/>
    <row r="1000" s="50" customFormat="1" x14ac:dyDescent="0.35"/>
    <row r="1001" s="50" customFormat="1" x14ac:dyDescent="0.35"/>
    <row r="1002" s="50" customFormat="1" x14ac:dyDescent="0.35"/>
    <row r="1003" s="50" customFormat="1" x14ac:dyDescent="0.35"/>
    <row r="1004" s="50" customFormat="1" x14ac:dyDescent="0.35"/>
    <row r="1005" s="50" customFormat="1" x14ac:dyDescent="0.35"/>
    <row r="1006" s="50" customFormat="1" x14ac:dyDescent="0.35"/>
    <row r="1007" s="50" customFormat="1" x14ac:dyDescent="0.35"/>
    <row r="1008" s="50" customFormat="1" x14ac:dyDescent="0.35"/>
    <row r="1009" s="50" customFormat="1" x14ac:dyDescent="0.35"/>
    <row r="1010" s="50" customFormat="1" x14ac:dyDescent="0.35"/>
    <row r="1011" s="50" customFormat="1" x14ac:dyDescent="0.35"/>
    <row r="1012" s="50" customFormat="1" x14ac:dyDescent="0.35"/>
    <row r="1013" s="50" customFormat="1" x14ac:dyDescent="0.35"/>
    <row r="1014" s="50" customFormat="1" x14ac:dyDescent="0.35"/>
    <row r="1015" s="50" customFormat="1" x14ac:dyDescent="0.35"/>
    <row r="1016" s="50" customFormat="1" x14ac:dyDescent="0.35"/>
    <row r="1017" s="50" customFormat="1" x14ac:dyDescent="0.35"/>
    <row r="1018" s="50" customFormat="1" x14ac:dyDescent="0.35"/>
    <row r="1019" s="50" customFormat="1" x14ac:dyDescent="0.35"/>
    <row r="1020" s="50" customFormat="1" x14ac:dyDescent="0.35"/>
    <row r="1021" s="50" customFormat="1" x14ac:dyDescent="0.35"/>
    <row r="1022" s="50" customFormat="1" x14ac:dyDescent="0.35"/>
    <row r="1023" s="50" customFormat="1" x14ac:dyDescent="0.35"/>
    <row r="1024" s="50" customFormat="1" x14ac:dyDescent="0.35"/>
    <row r="1025" s="50" customFormat="1" x14ac:dyDescent="0.35"/>
    <row r="1026" s="50" customFormat="1" x14ac:dyDescent="0.35"/>
    <row r="1027" s="50" customFormat="1" x14ac:dyDescent="0.35"/>
    <row r="1028" s="50" customFormat="1" x14ac:dyDescent="0.35"/>
    <row r="1029" s="50" customFormat="1" x14ac:dyDescent="0.35"/>
    <row r="1030" s="50" customFormat="1" x14ac:dyDescent="0.35"/>
    <row r="1031" s="50" customFormat="1" x14ac:dyDescent="0.35"/>
    <row r="1032" s="50" customFormat="1" x14ac:dyDescent="0.35"/>
    <row r="1033" s="50" customFormat="1" x14ac:dyDescent="0.35"/>
    <row r="1034" s="50" customFormat="1" x14ac:dyDescent="0.35"/>
    <row r="1035" s="50" customFormat="1" x14ac:dyDescent="0.35"/>
    <row r="1036" s="50" customFormat="1" x14ac:dyDescent="0.35"/>
    <row r="1037" s="50" customFormat="1" x14ac:dyDescent="0.35"/>
    <row r="1038" s="50" customFormat="1" x14ac:dyDescent="0.35"/>
    <row r="1039" s="50" customFormat="1" x14ac:dyDescent="0.35"/>
    <row r="1040" s="50" customFormat="1" x14ac:dyDescent="0.35"/>
    <row r="1041" s="50" customFormat="1" x14ac:dyDescent="0.35"/>
    <row r="1042" s="50" customFormat="1" x14ac:dyDescent="0.35"/>
    <row r="1043" s="50" customFormat="1" x14ac:dyDescent="0.35"/>
    <row r="1044" s="50" customFormat="1" x14ac:dyDescent="0.35"/>
    <row r="1045" s="50" customFormat="1" x14ac:dyDescent="0.35"/>
    <row r="1046" s="50" customFormat="1" x14ac:dyDescent="0.35"/>
    <row r="1047" s="50" customFormat="1" x14ac:dyDescent="0.35"/>
    <row r="1048" s="50" customFormat="1" x14ac:dyDescent="0.35"/>
    <row r="1049" s="50" customFormat="1" x14ac:dyDescent="0.35"/>
    <row r="1050" s="50" customFormat="1" x14ac:dyDescent="0.35"/>
    <row r="1051" s="50" customFormat="1" x14ac:dyDescent="0.35"/>
    <row r="1052" s="50" customFormat="1" x14ac:dyDescent="0.35"/>
    <row r="1053" s="50" customFormat="1" x14ac:dyDescent="0.35"/>
    <row r="1054" s="50" customFormat="1" x14ac:dyDescent="0.35"/>
    <row r="1055" s="50" customFormat="1" x14ac:dyDescent="0.35"/>
    <row r="1056" s="50" customFormat="1" x14ac:dyDescent="0.35"/>
    <row r="1057" s="50" customFormat="1" x14ac:dyDescent="0.35"/>
    <row r="1058" s="50" customFormat="1" x14ac:dyDescent="0.35"/>
    <row r="1059" s="50" customFormat="1" x14ac:dyDescent="0.35"/>
    <row r="1060" s="50" customFormat="1" x14ac:dyDescent="0.35"/>
    <row r="1061" s="50" customFormat="1" x14ac:dyDescent="0.35"/>
    <row r="1062" s="50" customFormat="1" x14ac:dyDescent="0.35"/>
    <row r="1063" s="50" customFormat="1" x14ac:dyDescent="0.35"/>
    <row r="1064" s="50" customFormat="1" x14ac:dyDescent="0.35"/>
    <row r="1065" s="50" customFormat="1" x14ac:dyDescent="0.35"/>
    <row r="1066" s="50" customFormat="1" x14ac:dyDescent="0.35"/>
    <row r="1067" s="50" customFormat="1" x14ac:dyDescent="0.35"/>
    <row r="1068" s="50" customFormat="1" x14ac:dyDescent="0.35"/>
    <row r="1069" s="50" customFormat="1" x14ac:dyDescent="0.35"/>
    <row r="1070" s="50" customFormat="1" x14ac:dyDescent="0.35"/>
    <row r="1071" s="50" customFormat="1" x14ac:dyDescent="0.35"/>
    <row r="1072" s="50" customFormat="1" x14ac:dyDescent="0.35"/>
    <row r="1073" s="50" customFormat="1" x14ac:dyDescent="0.35"/>
    <row r="1074" s="50" customFormat="1" x14ac:dyDescent="0.35"/>
    <row r="1075" s="50" customFormat="1" x14ac:dyDescent="0.35"/>
    <row r="1076" s="50" customFormat="1" x14ac:dyDescent="0.35"/>
    <row r="1077" s="50" customFormat="1" x14ac:dyDescent="0.35"/>
    <row r="1078" s="50" customFormat="1" x14ac:dyDescent="0.35"/>
    <row r="1079" s="50" customFormat="1" x14ac:dyDescent="0.35"/>
    <row r="1080" s="50" customFormat="1" x14ac:dyDescent="0.35"/>
    <row r="1081" s="50" customFormat="1" x14ac:dyDescent="0.35"/>
    <row r="1082" s="50" customFormat="1" x14ac:dyDescent="0.35"/>
    <row r="1083" s="50" customFormat="1" x14ac:dyDescent="0.35"/>
    <row r="1084" s="50" customFormat="1" x14ac:dyDescent="0.35"/>
    <row r="1085" s="50" customFormat="1" x14ac:dyDescent="0.35"/>
    <row r="1086" s="50" customFormat="1" x14ac:dyDescent="0.35"/>
    <row r="1087" s="50" customFormat="1" x14ac:dyDescent="0.35"/>
    <row r="1088" s="50" customFormat="1" x14ac:dyDescent="0.35"/>
    <row r="1089" s="50" customFormat="1" x14ac:dyDescent="0.35"/>
    <row r="1090" s="50" customFormat="1" x14ac:dyDescent="0.35"/>
    <row r="1091" s="50" customFormat="1" x14ac:dyDescent="0.35"/>
    <row r="1092" s="50" customFormat="1" x14ac:dyDescent="0.35"/>
    <row r="1093" s="50" customFormat="1" x14ac:dyDescent="0.35"/>
    <row r="1094" s="50" customFormat="1" x14ac:dyDescent="0.35"/>
    <row r="1095" s="50" customFormat="1" x14ac:dyDescent="0.35"/>
    <row r="1096" s="50" customFormat="1" x14ac:dyDescent="0.35"/>
    <row r="1097" s="50" customFormat="1" x14ac:dyDescent="0.35"/>
    <row r="1098" s="50" customFormat="1" x14ac:dyDescent="0.35"/>
    <row r="1099" s="50" customFormat="1" x14ac:dyDescent="0.35"/>
    <row r="1100" s="50" customFormat="1" x14ac:dyDescent="0.35"/>
    <row r="1101" s="50" customFormat="1" x14ac:dyDescent="0.35"/>
    <row r="1102" s="50" customFormat="1" x14ac:dyDescent="0.35"/>
    <row r="1103" s="50" customFormat="1" x14ac:dyDescent="0.35"/>
    <row r="1104" s="50" customFormat="1" x14ac:dyDescent="0.35"/>
    <row r="1105" s="50" customFormat="1" x14ac:dyDescent="0.35"/>
    <row r="1106" s="50" customFormat="1" x14ac:dyDescent="0.35"/>
    <row r="1107" s="50" customFormat="1" x14ac:dyDescent="0.35"/>
    <row r="1108" s="50" customFormat="1" x14ac:dyDescent="0.35"/>
    <row r="1109" s="50" customFormat="1" x14ac:dyDescent="0.35"/>
    <row r="1110" s="50" customFormat="1" x14ac:dyDescent="0.35"/>
    <row r="1111" s="50" customFormat="1" x14ac:dyDescent="0.35"/>
    <row r="1112" s="50" customFormat="1" x14ac:dyDescent="0.35"/>
    <row r="1113" s="50" customFormat="1" x14ac:dyDescent="0.35"/>
    <row r="1114" s="50" customFormat="1" x14ac:dyDescent="0.35"/>
    <row r="1115" s="50" customFormat="1" x14ac:dyDescent="0.35"/>
    <row r="1116" s="50" customFormat="1" x14ac:dyDescent="0.35"/>
    <row r="1117" s="50" customFormat="1" x14ac:dyDescent="0.35"/>
    <row r="1118" s="50" customFormat="1" x14ac:dyDescent="0.35"/>
    <row r="1119" s="50" customFormat="1" x14ac:dyDescent="0.35"/>
    <row r="1120" s="50" customFormat="1" x14ac:dyDescent="0.35"/>
    <row r="1121" s="50" customFormat="1" x14ac:dyDescent="0.35"/>
    <row r="1122" s="50" customFormat="1" x14ac:dyDescent="0.35"/>
    <row r="1123" s="50" customFormat="1" x14ac:dyDescent="0.35"/>
    <row r="1124" s="50" customFormat="1" x14ac:dyDescent="0.35"/>
    <row r="1125" s="50" customFormat="1" x14ac:dyDescent="0.35"/>
    <row r="1126" s="50" customFormat="1" x14ac:dyDescent="0.35"/>
    <row r="1127" s="50" customFormat="1" x14ac:dyDescent="0.35"/>
    <row r="1128" s="50" customFormat="1" x14ac:dyDescent="0.35"/>
    <row r="1129" s="50" customFormat="1" x14ac:dyDescent="0.35"/>
    <row r="1130" s="50" customFormat="1" x14ac:dyDescent="0.35"/>
    <row r="1131" s="50" customFormat="1" x14ac:dyDescent="0.35"/>
    <row r="1132" s="50" customFormat="1" x14ac:dyDescent="0.35"/>
    <row r="1133" s="50" customFormat="1" x14ac:dyDescent="0.35"/>
    <row r="1134" s="50" customFormat="1" x14ac:dyDescent="0.35"/>
    <row r="1135" s="50" customFormat="1" x14ac:dyDescent="0.35"/>
    <row r="1136" s="50" customFormat="1" x14ac:dyDescent="0.35"/>
    <row r="1137" s="50" customFormat="1" x14ac:dyDescent="0.35"/>
    <row r="1138" s="50" customFormat="1" x14ac:dyDescent="0.35"/>
    <row r="1139" s="50" customFormat="1" x14ac:dyDescent="0.35"/>
    <row r="1140" s="50" customFormat="1" x14ac:dyDescent="0.35"/>
    <row r="1141" s="50" customFormat="1" x14ac:dyDescent="0.35"/>
    <row r="1142" s="50" customFormat="1" x14ac:dyDescent="0.35"/>
    <row r="1143" s="50" customFormat="1" x14ac:dyDescent="0.35"/>
    <row r="1144" s="50" customFormat="1" x14ac:dyDescent="0.35"/>
    <row r="1145" s="50" customFormat="1" x14ac:dyDescent="0.35"/>
    <row r="1146" s="50" customFormat="1" x14ac:dyDescent="0.35"/>
    <row r="1147" s="50" customFormat="1" x14ac:dyDescent="0.35"/>
    <row r="1148" s="50" customFormat="1" x14ac:dyDescent="0.35"/>
    <row r="1149" s="50" customFormat="1" x14ac:dyDescent="0.35"/>
    <row r="1150" s="50" customFormat="1" x14ac:dyDescent="0.35"/>
    <row r="1151" s="50" customFormat="1" x14ac:dyDescent="0.35"/>
    <row r="1152" s="50" customFormat="1" x14ac:dyDescent="0.35"/>
    <row r="1153" s="50" customFormat="1" x14ac:dyDescent="0.35"/>
    <row r="1154" s="50" customFormat="1" x14ac:dyDescent="0.35"/>
    <row r="1155" s="50" customFormat="1" x14ac:dyDescent="0.35"/>
    <row r="1156" s="50" customFormat="1" x14ac:dyDescent="0.35"/>
    <row r="1157" s="50" customFormat="1" x14ac:dyDescent="0.35"/>
    <row r="1158" s="50" customFormat="1" x14ac:dyDescent="0.35"/>
    <row r="1159" s="50" customFormat="1" x14ac:dyDescent="0.35"/>
    <row r="1160" s="50" customFormat="1" x14ac:dyDescent="0.35"/>
    <row r="1161" s="50" customFormat="1" x14ac:dyDescent="0.35"/>
    <row r="1162" s="50" customFormat="1" x14ac:dyDescent="0.35"/>
    <row r="1163" s="50" customFormat="1" x14ac:dyDescent="0.35"/>
    <row r="1164" s="50" customFormat="1" x14ac:dyDescent="0.35"/>
    <row r="1165" s="50" customFormat="1" x14ac:dyDescent="0.35"/>
    <row r="1166" s="50" customFormat="1" x14ac:dyDescent="0.35"/>
    <row r="1167" s="50" customFormat="1" x14ac:dyDescent="0.35"/>
    <row r="1168" s="50" customFormat="1" x14ac:dyDescent="0.35"/>
    <row r="1169" s="50" customFormat="1" x14ac:dyDescent="0.35"/>
    <row r="1170" s="50" customFormat="1" x14ac:dyDescent="0.35"/>
    <row r="1171" s="50" customFormat="1" x14ac:dyDescent="0.35"/>
    <row r="1172" s="50" customFormat="1" x14ac:dyDescent="0.35"/>
    <row r="1173" s="50" customFormat="1" x14ac:dyDescent="0.35"/>
    <row r="1174" s="50" customFormat="1" x14ac:dyDescent="0.35"/>
    <row r="1175" s="50" customFormat="1" x14ac:dyDescent="0.35"/>
    <row r="1176" s="50" customFormat="1" x14ac:dyDescent="0.35"/>
    <row r="1177" s="50" customFormat="1" x14ac:dyDescent="0.35"/>
    <row r="1178" s="50" customFormat="1" x14ac:dyDescent="0.35"/>
    <row r="1179" s="50" customFormat="1" x14ac:dyDescent="0.35"/>
    <row r="1180" s="50" customFormat="1" x14ac:dyDescent="0.35"/>
    <row r="1181" s="50" customFormat="1" x14ac:dyDescent="0.35"/>
    <row r="1182" s="50" customFormat="1" x14ac:dyDescent="0.35"/>
    <row r="1183" s="50" customFormat="1" x14ac:dyDescent="0.35"/>
    <row r="1184" s="50" customFormat="1" x14ac:dyDescent="0.35"/>
    <row r="1185" s="50" customFormat="1" x14ac:dyDescent="0.35"/>
    <row r="1186" s="50" customFormat="1" x14ac:dyDescent="0.35"/>
    <row r="1187" s="50" customFormat="1" x14ac:dyDescent="0.35"/>
    <row r="1188" s="50" customFormat="1" x14ac:dyDescent="0.35"/>
    <row r="1189" s="50" customFormat="1" x14ac:dyDescent="0.35"/>
    <row r="1190" s="50" customFormat="1" x14ac:dyDescent="0.35"/>
    <row r="1191" s="50" customFormat="1" x14ac:dyDescent="0.35"/>
    <row r="1192" s="50" customFormat="1" x14ac:dyDescent="0.35"/>
    <row r="1193" s="50" customFormat="1" x14ac:dyDescent="0.35"/>
    <row r="1194" s="50" customFormat="1" x14ac:dyDescent="0.35"/>
    <row r="1195" s="50" customFormat="1" x14ac:dyDescent="0.35"/>
    <row r="1196" s="50" customFormat="1" x14ac:dyDescent="0.35"/>
    <row r="1197" s="50" customFormat="1" x14ac:dyDescent="0.35"/>
    <row r="1198" s="50" customFormat="1" x14ac:dyDescent="0.35"/>
    <row r="1199" s="50" customFormat="1" x14ac:dyDescent="0.35"/>
    <row r="1200" s="50" customFormat="1" x14ac:dyDescent="0.35"/>
    <row r="1201" s="50" customFormat="1" x14ac:dyDescent="0.35"/>
    <row r="1202" s="50" customFormat="1" x14ac:dyDescent="0.35"/>
    <row r="1203" s="50" customFormat="1" x14ac:dyDescent="0.35"/>
    <row r="1204" s="50" customFormat="1" x14ac:dyDescent="0.35"/>
    <row r="1205" s="50" customFormat="1" x14ac:dyDescent="0.35"/>
    <row r="1206" s="50" customFormat="1" x14ac:dyDescent="0.35"/>
    <row r="1207" s="50" customFormat="1" x14ac:dyDescent="0.35"/>
    <row r="1208" s="50" customFormat="1" x14ac:dyDescent="0.35"/>
    <row r="1209" s="50" customFormat="1" x14ac:dyDescent="0.35"/>
    <row r="1210" s="50" customFormat="1" x14ac:dyDescent="0.35"/>
    <row r="1211" s="50" customFormat="1" x14ac:dyDescent="0.35"/>
    <row r="1212" s="50" customFormat="1" x14ac:dyDescent="0.35"/>
    <row r="1213" s="50" customFormat="1" x14ac:dyDescent="0.35"/>
    <row r="1214" s="50" customFormat="1" x14ac:dyDescent="0.35"/>
    <row r="1215" s="50" customFormat="1" x14ac:dyDescent="0.35"/>
    <row r="1216" s="50" customFormat="1" x14ac:dyDescent="0.35"/>
    <row r="1217" s="50" customFormat="1" x14ac:dyDescent="0.35"/>
    <row r="1218" s="50" customFormat="1" x14ac:dyDescent="0.35"/>
    <row r="1219" s="50" customFormat="1" x14ac:dyDescent="0.35"/>
    <row r="1220" s="50" customFormat="1" x14ac:dyDescent="0.35"/>
    <row r="1221" s="50" customFormat="1" x14ac:dyDescent="0.35"/>
    <row r="1222" s="50" customFormat="1" x14ac:dyDescent="0.35"/>
    <row r="1223" s="50" customFormat="1" x14ac:dyDescent="0.35"/>
    <row r="1224" s="50" customFormat="1" x14ac:dyDescent="0.35"/>
    <row r="1225" s="50" customFormat="1" x14ac:dyDescent="0.35"/>
    <row r="1226" s="50" customFormat="1" x14ac:dyDescent="0.35"/>
    <row r="1227" s="50" customFormat="1" x14ac:dyDescent="0.35"/>
    <row r="1228" s="50" customFormat="1" x14ac:dyDescent="0.35"/>
    <row r="1229" s="50" customFormat="1" x14ac:dyDescent="0.35"/>
    <row r="1230" s="50" customFormat="1" x14ac:dyDescent="0.35"/>
    <row r="1231" s="50" customFormat="1" x14ac:dyDescent="0.35"/>
    <row r="1232" s="50" customFormat="1" x14ac:dyDescent="0.35"/>
    <row r="1233" s="50" customFormat="1" x14ac:dyDescent="0.35"/>
    <row r="1234" s="50" customFormat="1" x14ac:dyDescent="0.35"/>
    <row r="1235" s="50" customFormat="1" x14ac:dyDescent="0.35"/>
    <row r="1236" s="50" customFormat="1" x14ac:dyDescent="0.35"/>
    <row r="1237" s="50" customFormat="1" x14ac:dyDescent="0.35"/>
    <row r="1238" s="50" customFormat="1" x14ac:dyDescent="0.35"/>
    <row r="1239" s="50" customFormat="1" x14ac:dyDescent="0.35"/>
    <row r="1240" s="50" customFormat="1" x14ac:dyDescent="0.35"/>
    <row r="1241" s="50" customFormat="1" x14ac:dyDescent="0.35"/>
    <row r="1242" s="50" customFormat="1" x14ac:dyDescent="0.35"/>
    <row r="1243" s="50" customFormat="1" x14ac:dyDescent="0.35"/>
    <row r="1244" s="50" customFormat="1" x14ac:dyDescent="0.35"/>
    <row r="1245" s="50" customFormat="1" x14ac:dyDescent="0.35"/>
    <row r="1246" s="50" customFormat="1" x14ac:dyDescent="0.35"/>
    <row r="1247" s="50" customFormat="1" x14ac:dyDescent="0.35"/>
    <row r="1248" s="50" customFormat="1" x14ac:dyDescent="0.35"/>
    <row r="1249" s="50" customFormat="1" x14ac:dyDescent="0.35"/>
    <row r="1250" s="50" customFormat="1" x14ac:dyDescent="0.35"/>
    <row r="1251" s="50" customFormat="1" x14ac:dyDescent="0.35"/>
    <row r="1252" s="50" customFormat="1" x14ac:dyDescent="0.35"/>
    <row r="1253" s="50" customFormat="1" x14ac:dyDescent="0.35"/>
    <row r="1254" s="50" customFormat="1" x14ac:dyDescent="0.35"/>
    <row r="1255" s="50" customFormat="1" x14ac:dyDescent="0.35"/>
    <row r="1256" s="50" customFormat="1" x14ac:dyDescent="0.35"/>
    <row r="1257" s="50" customFormat="1" x14ac:dyDescent="0.35"/>
    <row r="1258" s="50" customFormat="1" x14ac:dyDescent="0.35"/>
    <row r="1259" s="50" customFormat="1" x14ac:dyDescent="0.35"/>
    <row r="1260" s="50" customFormat="1" x14ac:dyDescent="0.35"/>
    <row r="1261" s="50" customFormat="1" x14ac:dyDescent="0.35"/>
    <row r="1262" s="50" customFormat="1" x14ac:dyDescent="0.35"/>
    <row r="1263" s="50" customFormat="1" x14ac:dyDescent="0.35"/>
    <row r="1264" s="50" customFormat="1" x14ac:dyDescent="0.35"/>
    <row r="1265" s="50" customFormat="1" x14ac:dyDescent="0.35"/>
    <row r="1266" s="50" customFormat="1" x14ac:dyDescent="0.35"/>
    <row r="1267" s="50" customFormat="1" x14ac:dyDescent="0.35"/>
    <row r="1268" s="50" customFormat="1" x14ac:dyDescent="0.35"/>
    <row r="1269" s="50" customFormat="1" x14ac:dyDescent="0.35"/>
    <row r="1270" s="50" customFormat="1" x14ac:dyDescent="0.35"/>
    <row r="1271" s="50" customFormat="1" x14ac:dyDescent="0.35"/>
    <row r="1272" s="50" customFormat="1" x14ac:dyDescent="0.35"/>
    <row r="1273" s="50" customFormat="1" x14ac:dyDescent="0.35"/>
    <row r="1274" s="50" customFormat="1" x14ac:dyDescent="0.35"/>
    <row r="1275" s="50" customFormat="1" x14ac:dyDescent="0.35"/>
    <row r="1276" s="50" customFormat="1" x14ac:dyDescent="0.35"/>
    <row r="1277" s="50" customFormat="1" x14ac:dyDescent="0.35"/>
    <row r="1278" s="50" customFormat="1" x14ac:dyDescent="0.35"/>
    <row r="1279" s="50" customFormat="1" x14ac:dyDescent="0.35"/>
    <row r="1280" s="50" customFormat="1" x14ac:dyDescent="0.35"/>
    <row r="1281" s="50" customFormat="1" x14ac:dyDescent="0.35"/>
    <row r="1282" s="50" customFormat="1" x14ac:dyDescent="0.35"/>
    <row r="1283" s="50" customFormat="1" x14ac:dyDescent="0.35"/>
    <row r="1284" s="50" customFormat="1" x14ac:dyDescent="0.35"/>
    <row r="1285" s="50" customFormat="1" x14ac:dyDescent="0.35"/>
    <row r="1286" s="50" customFormat="1" x14ac:dyDescent="0.35"/>
    <row r="1287" s="50" customFormat="1" x14ac:dyDescent="0.35"/>
    <row r="1288" s="50" customFormat="1" x14ac:dyDescent="0.35"/>
    <row r="1289" s="50" customFormat="1" x14ac:dyDescent="0.35"/>
    <row r="1290" s="50" customFormat="1" x14ac:dyDescent="0.35"/>
    <row r="1291" s="50" customFormat="1" x14ac:dyDescent="0.35"/>
    <row r="1292" s="50" customFormat="1" x14ac:dyDescent="0.35"/>
    <row r="1293" s="50" customFormat="1" x14ac:dyDescent="0.35"/>
    <row r="1294" s="50" customFormat="1" x14ac:dyDescent="0.35"/>
    <row r="1295" s="50" customFormat="1" x14ac:dyDescent="0.35"/>
    <row r="1296" s="50" customFormat="1" x14ac:dyDescent="0.35"/>
    <row r="1297" s="50" customFormat="1" x14ac:dyDescent="0.35"/>
    <row r="1298" s="50" customFormat="1" x14ac:dyDescent="0.35"/>
    <row r="1299" s="50" customFormat="1" x14ac:dyDescent="0.35"/>
    <row r="1300" s="50" customFormat="1" x14ac:dyDescent="0.35"/>
    <row r="1301" s="50" customFormat="1" x14ac:dyDescent="0.35"/>
    <row r="1302" s="50" customFormat="1" x14ac:dyDescent="0.35"/>
    <row r="1303" s="50" customFormat="1" x14ac:dyDescent="0.35"/>
    <row r="1304" s="50" customFormat="1" x14ac:dyDescent="0.35"/>
    <row r="1305" s="50" customFormat="1" x14ac:dyDescent="0.35"/>
    <row r="1306" s="50" customFormat="1" x14ac:dyDescent="0.35"/>
    <row r="1307" s="50" customFormat="1" x14ac:dyDescent="0.35"/>
    <row r="1308" s="50" customFormat="1" x14ac:dyDescent="0.35"/>
    <row r="1309" s="50" customFormat="1" x14ac:dyDescent="0.35"/>
    <row r="1310" s="50" customFormat="1" x14ac:dyDescent="0.35"/>
    <row r="1311" s="50" customFormat="1" x14ac:dyDescent="0.35"/>
    <row r="1312" s="50" customFormat="1" x14ac:dyDescent="0.35"/>
    <row r="1313" s="50" customFormat="1" x14ac:dyDescent="0.35"/>
    <row r="1314" s="50" customFormat="1" x14ac:dyDescent="0.35"/>
    <row r="1315" s="50" customFormat="1" x14ac:dyDescent="0.35"/>
    <row r="1316" s="50" customFormat="1" x14ac:dyDescent="0.35"/>
    <row r="1317" s="50" customFormat="1" x14ac:dyDescent="0.35"/>
    <row r="1318" s="50" customFormat="1" x14ac:dyDescent="0.35"/>
    <row r="1319" s="50" customFormat="1" x14ac:dyDescent="0.35"/>
    <row r="1320" s="50" customFormat="1" x14ac:dyDescent="0.35"/>
    <row r="1321" s="50" customFormat="1" x14ac:dyDescent="0.35"/>
    <row r="1322" s="50" customFormat="1" x14ac:dyDescent="0.35"/>
    <row r="1323" s="50" customFormat="1" x14ac:dyDescent="0.35"/>
    <row r="1324" s="50" customFormat="1" x14ac:dyDescent="0.35"/>
    <row r="1325" s="50" customFormat="1" x14ac:dyDescent="0.35"/>
    <row r="1326" s="50" customFormat="1" x14ac:dyDescent="0.35"/>
    <row r="1327" s="50" customFormat="1" x14ac:dyDescent="0.35"/>
    <row r="1328" s="50" customFormat="1" x14ac:dyDescent="0.35"/>
    <row r="1329" s="50" customFormat="1" x14ac:dyDescent="0.35"/>
    <row r="1330" s="50" customFormat="1" x14ac:dyDescent="0.35"/>
    <row r="1331" s="50" customFormat="1" x14ac:dyDescent="0.35"/>
    <row r="1332" s="50" customFormat="1" x14ac:dyDescent="0.35"/>
    <row r="1333" s="50" customFormat="1" x14ac:dyDescent="0.35"/>
    <row r="1334" s="50" customFormat="1" x14ac:dyDescent="0.35"/>
    <row r="1335" s="50" customFormat="1" x14ac:dyDescent="0.35"/>
    <row r="1336" s="50" customFormat="1" x14ac:dyDescent="0.35"/>
    <row r="1337" s="50" customFormat="1" x14ac:dyDescent="0.35"/>
    <row r="1338" s="50" customFormat="1" x14ac:dyDescent="0.35"/>
    <row r="1339" s="50" customFormat="1" x14ac:dyDescent="0.35"/>
    <row r="1340" s="50" customFormat="1" x14ac:dyDescent="0.35"/>
    <row r="1341" s="50" customFormat="1" x14ac:dyDescent="0.35"/>
    <row r="1342" s="50" customFormat="1" x14ac:dyDescent="0.35"/>
    <row r="1343" s="50" customFormat="1" x14ac:dyDescent="0.35"/>
    <row r="1344" s="50" customFormat="1" x14ac:dyDescent="0.35"/>
    <row r="1345" s="50" customFormat="1" x14ac:dyDescent="0.35"/>
    <row r="1346" s="50" customFormat="1" x14ac:dyDescent="0.35"/>
    <row r="1347" s="50" customFormat="1" x14ac:dyDescent="0.35"/>
    <row r="1348" s="50" customFormat="1" x14ac:dyDescent="0.35"/>
    <row r="1349" s="50" customFormat="1" x14ac:dyDescent="0.35"/>
    <row r="1350" s="50" customFormat="1" x14ac:dyDescent="0.35"/>
    <row r="1351" s="50" customFormat="1" x14ac:dyDescent="0.35"/>
    <row r="1352" s="50" customFormat="1" x14ac:dyDescent="0.35"/>
    <row r="1353" s="50" customFormat="1" x14ac:dyDescent="0.35"/>
    <row r="1354" s="50" customFormat="1" x14ac:dyDescent="0.35"/>
    <row r="1355" s="50" customFormat="1" x14ac:dyDescent="0.35"/>
    <row r="1356" s="50" customFormat="1" x14ac:dyDescent="0.35"/>
    <row r="1357" s="50" customFormat="1" x14ac:dyDescent="0.35"/>
    <row r="1358" s="50" customFormat="1" x14ac:dyDescent="0.35"/>
    <row r="1359" s="50" customFormat="1" x14ac:dyDescent="0.35"/>
    <row r="1360" s="50" customFormat="1" x14ac:dyDescent="0.35"/>
    <row r="1361" s="50" customFormat="1" x14ac:dyDescent="0.35"/>
    <row r="1362" s="50" customFormat="1" x14ac:dyDescent="0.35"/>
    <row r="1363" s="50" customFormat="1" x14ac:dyDescent="0.35"/>
    <row r="1364" s="50" customFormat="1" x14ac:dyDescent="0.35"/>
    <row r="1365" s="50" customFormat="1" x14ac:dyDescent="0.35"/>
    <row r="1366" s="50" customFormat="1" x14ac:dyDescent="0.35"/>
    <row r="1367" s="50" customFormat="1" x14ac:dyDescent="0.35"/>
    <row r="1368" s="50" customFormat="1" x14ac:dyDescent="0.35"/>
    <row r="1369" s="50" customFormat="1" x14ac:dyDescent="0.35"/>
    <row r="1370" s="50" customFormat="1" x14ac:dyDescent="0.35"/>
    <row r="1371" s="50" customFormat="1" x14ac:dyDescent="0.35"/>
    <row r="1372" s="50" customFormat="1" x14ac:dyDescent="0.35"/>
    <row r="1373" s="50" customFormat="1" x14ac:dyDescent="0.35"/>
    <row r="1374" s="50" customFormat="1" x14ac:dyDescent="0.35"/>
    <row r="1375" s="50" customFormat="1" x14ac:dyDescent="0.35"/>
    <row r="1376" s="50" customFormat="1" x14ac:dyDescent="0.35"/>
    <row r="1377" s="50" customFormat="1" x14ac:dyDescent="0.35"/>
    <row r="1378" s="50" customFormat="1" x14ac:dyDescent="0.35"/>
    <row r="1379" s="50" customFormat="1" x14ac:dyDescent="0.35"/>
    <row r="1380" s="50" customFormat="1" x14ac:dyDescent="0.35"/>
    <row r="1381" s="50" customFormat="1" x14ac:dyDescent="0.35"/>
    <row r="1382" s="50" customFormat="1" x14ac:dyDescent="0.35"/>
    <row r="1383" s="50" customFormat="1" x14ac:dyDescent="0.35"/>
    <row r="1384" s="50" customFormat="1" x14ac:dyDescent="0.35"/>
    <row r="1385" s="50" customFormat="1" x14ac:dyDescent="0.35"/>
    <row r="1386" s="50" customFormat="1" x14ac:dyDescent="0.35"/>
    <row r="1387" s="50" customFormat="1" x14ac:dyDescent="0.35"/>
    <row r="1388" s="50" customFormat="1" x14ac:dyDescent="0.35"/>
    <row r="1389" s="50" customFormat="1" x14ac:dyDescent="0.35"/>
    <row r="1390" s="50" customFormat="1" x14ac:dyDescent="0.35"/>
    <row r="1391" s="50" customFormat="1" x14ac:dyDescent="0.35"/>
    <row r="1392" s="50" customFormat="1" x14ac:dyDescent="0.35"/>
    <row r="1393" s="50" customFormat="1" x14ac:dyDescent="0.35"/>
    <row r="1394" s="50" customFormat="1" x14ac:dyDescent="0.35"/>
    <row r="1395" s="50" customFormat="1" x14ac:dyDescent="0.35"/>
    <row r="1396" s="50" customFormat="1" x14ac:dyDescent="0.35"/>
    <row r="1397" s="50" customFormat="1" x14ac:dyDescent="0.35"/>
    <row r="1398" s="50" customFormat="1" x14ac:dyDescent="0.35"/>
    <row r="1399" s="50" customFormat="1" x14ac:dyDescent="0.35"/>
    <row r="1400" s="50" customFormat="1" x14ac:dyDescent="0.35"/>
    <row r="1401" s="50" customFormat="1" x14ac:dyDescent="0.35"/>
    <row r="1402" s="50" customFormat="1" x14ac:dyDescent="0.35"/>
    <row r="1403" s="50" customFormat="1" x14ac:dyDescent="0.35"/>
    <row r="1404" s="50" customFormat="1" x14ac:dyDescent="0.35"/>
    <row r="1405" s="50" customFormat="1" x14ac:dyDescent="0.35"/>
    <row r="1406" s="50" customFormat="1" x14ac:dyDescent="0.35"/>
    <row r="1407" s="50" customFormat="1" x14ac:dyDescent="0.35"/>
    <row r="1408" s="50" customFormat="1" x14ac:dyDescent="0.35"/>
    <row r="1409" s="50" customFormat="1" x14ac:dyDescent="0.35"/>
    <row r="1410" s="50" customFormat="1" x14ac:dyDescent="0.35"/>
    <row r="1411" s="50" customFormat="1" x14ac:dyDescent="0.35"/>
    <row r="1412" s="50" customFormat="1" x14ac:dyDescent="0.35"/>
    <row r="1413" s="50" customFormat="1" x14ac:dyDescent="0.35"/>
    <row r="1414" s="50" customFormat="1" x14ac:dyDescent="0.35"/>
    <row r="1415" s="50" customFormat="1" x14ac:dyDescent="0.35"/>
    <row r="1416" s="50" customFormat="1" x14ac:dyDescent="0.35"/>
    <row r="1417" s="50" customFormat="1" x14ac:dyDescent="0.35"/>
    <row r="1418" s="50" customFormat="1" x14ac:dyDescent="0.35"/>
    <row r="1419" s="50" customFormat="1" x14ac:dyDescent="0.35"/>
    <row r="1420" s="50" customFormat="1" x14ac:dyDescent="0.35"/>
    <row r="1421" s="50" customFormat="1" x14ac:dyDescent="0.35"/>
    <row r="1422" s="50" customFormat="1" x14ac:dyDescent="0.35"/>
    <row r="1423" s="50" customFormat="1" x14ac:dyDescent="0.35"/>
    <row r="1424" s="50" customFormat="1" x14ac:dyDescent="0.35"/>
    <row r="1425" s="50" customFormat="1" x14ac:dyDescent="0.35"/>
    <row r="1426" s="50" customFormat="1" x14ac:dyDescent="0.35"/>
    <row r="1427" s="50" customFormat="1" x14ac:dyDescent="0.35"/>
    <row r="1428" s="50" customFormat="1" x14ac:dyDescent="0.35"/>
    <row r="1429" s="50" customFormat="1" x14ac:dyDescent="0.35"/>
    <row r="1430" s="50" customFormat="1" x14ac:dyDescent="0.35"/>
    <row r="1431" s="50" customFormat="1" x14ac:dyDescent="0.35"/>
    <row r="1432" s="50" customFormat="1" x14ac:dyDescent="0.35"/>
    <row r="1433" s="50" customFormat="1" x14ac:dyDescent="0.35"/>
    <row r="1434" s="50" customFormat="1" x14ac:dyDescent="0.35"/>
    <row r="1435" s="50" customFormat="1" x14ac:dyDescent="0.35"/>
    <row r="1436" s="50" customFormat="1" x14ac:dyDescent="0.35"/>
    <row r="1437" s="50" customFormat="1" x14ac:dyDescent="0.35"/>
    <row r="1438" s="50" customFormat="1" x14ac:dyDescent="0.35"/>
    <row r="1439" s="50" customFormat="1" x14ac:dyDescent="0.35"/>
    <row r="1440" s="50" customFormat="1" x14ac:dyDescent="0.35"/>
    <row r="1441" s="50" customFormat="1" x14ac:dyDescent="0.35"/>
    <row r="1442" s="50" customFormat="1" x14ac:dyDescent="0.35"/>
    <row r="1443" s="50" customFormat="1" x14ac:dyDescent="0.35"/>
    <row r="1444" s="50" customFormat="1" x14ac:dyDescent="0.35"/>
    <row r="1445" s="50" customFormat="1" x14ac:dyDescent="0.35"/>
    <row r="1446" s="50" customFormat="1" x14ac:dyDescent="0.35"/>
    <row r="1447" s="50" customFormat="1" x14ac:dyDescent="0.35"/>
    <row r="1448" s="50" customFormat="1" x14ac:dyDescent="0.35"/>
    <row r="1449" s="50" customFormat="1" x14ac:dyDescent="0.35"/>
    <row r="1450" s="50" customFormat="1" x14ac:dyDescent="0.35"/>
    <row r="1451" s="50" customFormat="1" x14ac:dyDescent="0.35"/>
    <row r="1452" s="50" customFormat="1" x14ac:dyDescent="0.35"/>
    <row r="1453" s="50" customFormat="1" x14ac:dyDescent="0.35"/>
    <row r="1454" s="50" customFormat="1" x14ac:dyDescent="0.35"/>
    <row r="1455" s="50" customFormat="1" x14ac:dyDescent="0.35"/>
    <row r="1456" s="50" customFormat="1" x14ac:dyDescent="0.35"/>
    <row r="1457" s="50" customFormat="1" x14ac:dyDescent="0.35"/>
    <row r="1458" s="50" customFormat="1" x14ac:dyDescent="0.35"/>
    <row r="1459" s="50" customFormat="1" x14ac:dyDescent="0.35"/>
    <row r="1460" s="50" customFormat="1" x14ac:dyDescent="0.35"/>
    <row r="1461" s="50" customFormat="1" x14ac:dyDescent="0.35"/>
    <row r="1462" s="50" customFormat="1" x14ac:dyDescent="0.35"/>
    <row r="1463" s="50" customFormat="1" x14ac:dyDescent="0.35"/>
    <row r="1464" s="50" customFormat="1" x14ac:dyDescent="0.35"/>
    <row r="1465" s="50" customFormat="1" x14ac:dyDescent="0.35"/>
    <row r="1466" s="50" customFormat="1" x14ac:dyDescent="0.35"/>
    <row r="1467" s="50" customFormat="1" x14ac:dyDescent="0.35"/>
    <row r="1468" s="50" customFormat="1" x14ac:dyDescent="0.35"/>
    <row r="1469" s="50" customFormat="1" x14ac:dyDescent="0.35"/>
    <row r="1470" s="50" customFormat="1" x14ac:dyDescent="0.35"/>
    <row r="1471" s="50" customFormat="1" x14ac:dyDescent="0.35"/>
    <row r="1472" s="50" customFormat="1" x14ac:dyDescent="0.35"/>
    <row r="1473" s="50" customFormat="1" x14ac:dyDescent="0.35"/>
    <row r="1474" s="50" customFormat="1" x14ac:dyDescent="0.35"/>
    <row r="1475" s="50" customFormat="1" x14ac:dyDescent="0.35"/>
    <row r="1476" s="50" customFormat="1" x14ac:dyDescent="0.35"/>
    <row r="1477" s="50" customFormat="1" x14ac:dyDescent="0.35"/>
    <row r="1478" s="50" customFormat="1" x14ac:dyDescent="0.35"/>
    <row r="1479" s="50" customFormat="1" x14ac:dyDescent="0.35"/>
    <row r="1480" s="50" customFormat="1" x14ac:dyDescent="0.35"/>
    <row r="1481" s="50" customFormat="1" x14ac:dyDescent="0.35"/>
    <row r="1482" s="50" customFormat="1" x14ac:dyDescent="0.35"/>
    <row r="1483" s="50" customFormat="1" x14ac:dyDescent="0.35"/>
    <row r="1484" s="50" customFormat="1" x14ac:dyDescent="0.35"/>
    <row r="1485" s="50" customFormat="1" x14ac:dyDescent="0.35"/>
    <row r="1486" s="50" customFormat="1" x14ac:dyDescent="0.35"/>
    <row r="1487" s="50" customFormat="1" x14ac:dyDescent="0.35"/>
    <row r="1488" s="50" customFormat="1" x14ac:dyDescent="0.35"/>
    <row r="1489" s="50" customFormat="1" x14ac:dyDescent="0.35"/>
    <row r="1490" s="50" customFormat="1" x14ac:dyDescent="0.35"/>
    <row r="1491" s="50" customFormat="1" x14ac:dyDescent="0.35"/>
    <row r="1492" s="50" customFormat="1" x14ac:dyDescent="0.35"/>
    <row r="1493" s="50" customFormat="1" x14ac:dyDescent="0.35"/>
    <row r="1494" s="50" customFormat="1" x14ac:dyDescent="0.35"/>
    <row r="1495" s="50" customFormat="1" x14ac:dyDescent="0.35"/>
    <row r="1496" s="50" customFormat="1" x14ac:dyDescent="0.35"/>
    <row r="1497" s="50" customFormat="1" x14ac:dyDescent="0.35"/>
    <row r="1498" s="50" customFormat="1" x14ac:dyDescent="0.35"/>
    <row r="1499" s="50" customFormat="1" x14ac:dyDescent="0.35"/>
    <row r="1500" s="50" customFormat="1" x14ac:dyDescent="0.35"/>
    <row r="1501" s="50" customFormat="1" x14ac:dyDescent="0.35"/>
    <row r="1502" s="50" customFormat="1" x14ac:dyDescent="0.35"/>
    <row r="1503" s="50" customFormat="1" x14ac:dyDescent="0.35"/>
    <row r="1504" s="50" customFormat="1" x14ac:dyDescent="0.35"/>
    <row r="1505" s="50" customFormat="1" x14ac:dyDescent="0.35"/>
    <row r="1506" s="50" customFormat="1" x14ac:dyDescent="0.35"/>
    <row r="1507" s="50" customFormat="1" x14ac:dyDescent="0.35"/>
    <row r="1508" s="50" customFormat="1" x14ac:dyDescent="0.35"/>
    <row r="1509" s="50" customFormat="1" x14ac:dyDescent="0.35"/>
    <row r="1510" s="50" customFormat="1" x14ac:dyDescent="0.35"/>
    <row r="1511" s="50" customFormat="1" x14ac:dyDescent="0.35"/>
    <row r="1512" s="50" customFormat="1" x14ac:dyDescent="0.35"/>
    <row r="1513" s="50" customFormat="1" x14ac:dyDescent="0.35"/>
    <row r="1514" s="50" customFormat="1" x14ac:dyDescent="0.35"/>
    <row r="1515" s="50" customFormat="1" x14ac:dyDescent="0.35"/>
    <row r="1516" s="50" customFormat="1" x14ac:dyDescent="0.35"/>
    <row r="1517" s="50" customFormat="1" x14ac:dyDescent="0.35"/>
    <row r="1518" s="50" customFormat="1" x14ac:dyDescent="0.35"/>
    <row r="1519" s="50" customFormat="1" x14ac:dyDescent="0.35"/>
    <row r="1520" s="50" customFormat="1" x14ac:dyDescent="0.35"/>
    <row r="1521" s="50" customFormat="1" x14ac:dyDescent="0.35"/>
    <row r="1522" s="50" customFormat="1" x14ac:dyDescent="0.35"/>
    <row r="1523" s="50" customFormat="1" x14ac:dyDescent="0.35"/>
    <row r="1524" s="50" customFormat="1" x14ac:dyDescent="0.35"/>
    <row r="1525" s="50" customFormat="1" x14ac:dyDescent="0.35"/>
    <row r="1526" s="50" customFormat="1" x14ac:dyDescent="0.35"/>
    <row r="1527" s="50" customFormat="1" x14ac:dyDescent="0.35"/>
    <row r="1528" s="50" customFormat="1" x14ac:dyDescent="0.35"/>
    <row r="1529" s="50" customFormat="1" x14ac:dyDescent="0.35"/>
    <row r="1530" s="50" customFormat="1" x14ac:dyDescent="0.35"/>
    <row r="1531" s="50" customFormat="1" x14ac:dyDescent="0.35"/>
    <row r="1532" s="50" customFormat="1" x14ac:dyDescent="0.35"/>
    <row r="1533" s="50" customFormat="1" x14ac:dyDescent="0.35"/>
    <row r="1534" s="50" customFormat="1" x14ac:dyDescent="0.35"/>
    <row r="1535" s="50" customFormat="1" x14ac:dyDescent="0.35"/>
    <row r="1536" s="50" customFormat="1" x14ac:dyDescent="0.35"/>
    <row r="1537" s="50" customFormat="1" x14ac:dyDescent="0.35"/>
    <row r="1538" s="50" customFormat="1" x14ac:dyDescent="0.35"/>
    <row r="1539" s="50" customFormat="1" x14ac:dyDescent="0.35"/>
    <row r="1540" s="50" customFormat="1" x14ac:dyDescent="0.35"/>
    <row r="1541" s="50" customFormat="1" x14ac:dyDescent="0.35"/>
    <row r="1542" s="50" customFormat="1" x14ac:dyDescent="0.35"/>
    <row r="1543" s="50" customFormat="1" x14ac:dyDescent="0.35"/>
    <row r="1544" s="50" customFormat="1" x14ac:dyDescent="0.35"/>
    <row r="1545" s="50" customFormat="1" x14ac:dyDescent="0.35"/>
    <row r="1546" s="50" customFormat="1" x14ac:dyDescent="0.35"/>
    <row r="1547" s="50" customFormat="1" x14ac:dyDescent="0.35"/>
    <row r="1548" s="50" customFormat="1" x14ac:dyDescent="0.35"/>
    <row r="1549" s="50" customFormat="1" x14ac:dyDescent="0.35"/>
    <row r="1550" s="50" customFormat="1" x14ac:dyDescent="0.35"/>
    <row r="1551" s="50" customFormat="1" x14ac:dyDescent="0.35"/>
    <row r="1552" s="50" customFormat="1" x14ac:dyDescent="0.35"/>
    <row r="1553" s="50" customFormat="1" x14ac:dyDescent="0.35"/>
    <row r="1554" s="50" customFormat="1" x14ac:dyDescent="0.35"/>
    <row r="1555" s="50" customFormat="1" x14ac:dyDescent="0.35"/>
    <row r="1556" s="50" customFormat="1" x14ac:dyDescent="0.35"/>
    <row r="1557" s="50" customFormat="1" x14ac:dyDescent="0.35"/>
    <row r="1558" s="50" customFormat="1" x14ac:dyDescent="0.35"/>
    <row r="1559" s="50" customFormat="1" x14ac:dyDescent="0.35"/>
    <row r="1560" s="50" customFormat="1" x14ac:dyDescent="0.35"/>
    <row r="1561" s="50" customFormat="1" x14ac:dyDescent="0.35"/>
    <row r="1562" s="50" customFormat="1" x14ac:dyDescent="0.35"/>
    <row r="1563" s="50" customFormat="1" x14ac:dyDescent="0.35"/>
    <row r="1564" s="50" customFormat="1" x14ac:dyDescent="0.35"/>
    <row r="1565" s="50" customFormat="1" x14ac:dyDescent="0.35"/>
    <row r="1566" s="50" customFormat="1" x14ac:dyDescent="0.35"/>
    <row r="1567" s="50" customFormat="1" x14ac:dyDescent="0.35"/>
    <row r="1568" s="50" customFormat="1" x14ac:dyDescent="0.35"/>
    <row r="1569" s="50" customFormat="1" x14ac:dyDescent="0.35"/>
    <row r="1570" s="50" customFormat="1" x14ac:dyDescent="0.35"/>
    <row r="1571" s="50" customFormat="1" x14ac:dyDescent="0.35"/>
    <row r="1572" s="50" customFormat="1" x14ac:dyDescent="0.35"/>
    <row r="1573" s="50" customFormat="1" x14ac:dyDescent="0.35"/>
    <row r="1574" s="50" customFormat="1" x14ac:dyDescent="0.35"/>
    <row r="1575" s="50" customFormat="1" x14ac:dyDescent="0.35"/>
    <row r="1576" s="50" customFormat="1" x14ac:dyDescent="0.35"/>
    <row r="1577" s="50" customFormat="1" x14ac:dyDescent="0.35"/>
    <row r="1578" s="50" customFormat="1" x14ac:dyDescent="0.35"/>
    <row r="1579" s="50" customFormat="1" x14ac:dyDescent="0.35"/>
    <row r="1580" s="50" customFormat="1" x14ac:dyDescent="0.35"/>
    <row r="1581" s="50" customFormat="1" x14ac:dyDescent="0.35"/>
    <row r="1582" s="50" customFormat="1" x14ac:dyDescent="0.35"/>
    <row r="1583" s="50" customFormat="1" x14ac:dyDescent="0.35"/>
    <row r="1584" s="50" customFormat="1" x14ac:dyDescent="0.35"/>
    <row r="1585" s="50" customFormat="1" x14ac:dyDescent="0.35"/>
    <row r="1586" s="50" customFormat="1" x14ac:dyDescent="0.35"/>
    <row r="1587" s="50" customFormat="1" x14ac:dyDescent="0.35"/>
    <row r="1588" s="50" customFormat="1" x14ac:dyDescent="0.35"/>
    <row r="1589" s="50" customFormat="1" x14ac:dyDescent="0.35"/>
    <row r="1590" s="50" customFormat="1" x14ac:dyDescent="0.35"/>
    <row r="1591" s="50" customFormat="1" x14ac:dyDescent="0.35"/>
    <row r="1592" s="50" customFormat="1" x14ac:dyDescent="0.35"/>
    <row r="1593" s="50" customFormat="1" x14ac:dyDescent="0.35"/>
    <row r="1594" s="50" customFormat="1" x14ac:dyDescent="0.35"/>
    <row r="1595" s="50" customFormat="1" x14ac:dyDescent="0.35"/>
    <row r="1596" s="50" customFormat="1" x14ac:dyDescent="0.35"/>
    <row r="1597" s="50" customFormat="1" x14ac:dyDescent="0.35"/>
    <row r="1598" s="50" customFormat="1" x14ac:dyDescent="0.35"/>
    <row r="1599" s="50" customFormat="1" x14ac:dyDescent="0.35"/>
    <row r="1600" s="50" customFormat="1" x14ac:dyDescent="0.35"/>
    <row r="1601" s="50" customFormat="1" x14ac:dyDescent="0.35"/>
    <row r="1602" s="50" customFormat="1" x14ac:dyDescent="0.35"/>
    <row r="1603" s="50" customFormat="1" x14ac:dyDescent="0.35"/>
    <row r="1604" s="50" customFormat="1" x14ac:dyDescent="0.35"/>
    <row r="1605" s="50" customFormat="1" x14ac:dyDescent="0.35"/>
    <row r="1606" s="50" customFormat="1" x14ac:dyDescent="0.35"/>
    <row r="1607" s="50" customFormat="1" x14ac:dyDescent="0.35"/>
    <row r="1608" s="50" customFormat="1" x14ac:dyDescent="0.35"/>
    <row r="1609" s="50" customFormat="1" x14ac:dyDescent="0.35"/>
    <row r="1610" s="50" customFormat="1" x14ac:dyDescent="0.35"/>
    <row r="1611" s="50" customFormat="1" x14ac:dyDescent="0.35"/>
    <row r="1612" s="50" customFormat="1" x14ac:dyDescent="0.35"/>
    <row r="1613" s="50" customFormat="1" x14ac:dyDescent="0.35"/>
    <row r="1614" s="50" customFormat="1" x14ac:dyDescent="0.35"/>
    <row r="1615" s="50" customFormat="1" x14ac:dyDescent="0.35"/>
    <row r="1616" s="50" customFormat="1" x14ac:dyDescent="0.35"/>
    <row r="1617" s="50" customFormat="1" x14ac:dyDescent="0.35"/>
    <row r="1618" s="50" customFormat="1" x14ac:dyDescent="0.35"/>
    <row r="1619" s="50" customFormat="1" x14ac:dyDescent="0.35"/>
    <row r="1620" s="50" customFormat="1" x14ac:dyDescent="0.35"/>
    <row r="1621" s="50" customFormat="1" x14ac:dyDescent="0.35"/>
    <row r="1622" s="50" customFormat="1" x14ac:dyDescent="0.35"/>
    <row r="1623" s="50" customFormat="1" x14ac:dyDescent="0.35"/>
    <row r="1624" s="50" customFormat="1" x14ac:dyDescent="0.35"/>
    <row r="1625" s="50" customFormat="1" x14ac:dyDescent="0.35"/>
    <row r="1626" s="50" customFormat="1" x14ac:dyDescent="0.35"/>
    <row r="1627" s="50" customFormat="1" x14ac:dyDescent="0.35"/>
    <row r="1628" s="50" customFormat="1" x14ac:dyDescent="0.35"/>
    <row r="1629" s="50" customFormat="1" x14ac:dyDescent="0.35"/>
    <row r="1630" s="50" customFormat="1" x14ac:dyDescent="0.35"/>
    <row r="1631" s="50" customFormat="1" x14ac:dyDescent="0.35"/>
    <row r="1632" s="50" customFormat="1" x14ac:dyDescent="0.35"/>
    <row r="1633" s="50" customFormat="1" x14ac:dyDescent="0.35"/>
    <row r="1634" s="50" customFormat="1" x14ac:dyDescent="0.35"/>
    <row r="1635" s="50" customFormat="1" x14ac:dyDescent="0.35"/>
    <row r="1636" s="50" customFormat="1" x14ac:dyDescent="0.35"/>
    <row r="1637" s="50" customFormat="1" x14ac:dyDescent="0.35"/>
    <row r="1638" s="50" customFormat="1" x14ac:dyDescent="0.35"/>
    <row r="1639" s="50" customFormat="1" x14ac:dyDescent="0.35"/>
    <row r="1640" s="50" customFormat="1" x14ac:dyDescent="0.35"/>
    <row r="1641" s="50" customFormat="1" x14ac:dyDescent="0.35"/>
    <row r="1642" s="50" customFormat="1" x14ac:dyDescent="0.35"/>
    <row r="1643" s="50" customFormat="1" x14ac:dyDescent="0.35"/>
    <row r="1644" s="50" customFormat="1" x14ac:dyDescent="0.35"/>
    <row r="1645" s="50" customFormat="1" x14ac:dyDescent="0.35"/>
    <row r="1646" s="50" customFormat="1" x14ac:dyDescent="0.35"/>
    <row r="1647" s="50" customFormat="1" x14ac:dyDescent="0.35"/>
    <row r="1648" s="50" customFormat="1" x14ac:dyDescent="0.35"/>
    <row r="1649" s="50" customFormat="1" x14ac:dyDescent="0.35"/>
    <row r="1650" s="50" customFormat="1" x14ac:dyDescent="0.35"/>
    <row r="1651" s="50" customFormat="1" x14ac:dyDescent="0.35"/>
    <row r="1652" s="50" customFormat="1" x14ac:dyDescent="0.35"/>
    <row r="1653" s="50" customFormat="1" x14ac:dyDescent="0.35"/>
    <row r="1654" s="50" customFormat="1" x14ac:dyDescent="0.35"/>
    <row r="1655" s="50" customFormat="1" x14ac:dyDescent="0.35"/>
    <row r="1656" s="50" customFormat="1" x14ac:dyDescent="0.35"/>
    <row r="1657" s="50" customFormat="1" x14ac:dyDescent="0.35"/>
    <row r="1658" s="50" customFormat="1" x14ac:dyDescent="0.35"/>
    <row r="1659" s="50" customFormat="1" x14ac:dyDescent="0.35"/>
    <row r="1660" s="50" customFormat="1" x14ac:dyDescent="0.35"/>
    <row r="1661" s="50" customFormat="1" x14ac:dyDescent="0.35"/>
    <row r="1662" s="50" customFormat="1" x14ac:dyDescent="0.35"/>
    <row r="1663" s="50" customFormat="1" x14ac:dyDescent="0.35"/>
    <row r="1664" s="50" customFormat="1" x14ac:dyDescent="0.35"/>
    <row r="1665" s="50" customFormat="1" x14ac:dyDescent="0.35"/>
    <row r="1666" s="50" customFormat="1" x14ac:dyDescent="0.35"/>
    <row r="1667" s="50" customFormat="1" x14ac:dyDescent="0.35"/>
    <row r="1668" s="50" customFormat="1" x14ac:dyDescent="0.35"/>
    <row r="1669" s="50" customFormat="1" x14ac:dyDescent="0.35"/>
    <row r="1670" s="50" customFormat="1" x14ac:dyDescent="0.35"/>
    <row r="1671" s="50" customFormat="1" x14ac:dyDescent="0.35"/>
    <row r="1672" s="50" customFormat="1" x14ac:dyDescent="0.35"/>
    <row r="1673" s="50" customFormat="1" x14ac:dyDescent="0.35"/>
    <row r="1674" s="50" customFormat="1" x14ac:dyDescent="0.35"/>
    <row r="1675" s="50" customFormat="1" x14ac:dyDescent="0.35"/>
    <row r="1676" s="50" customFormat="1" x14ac:dyDescent="0.35"/>
    <row r="1677" s="50" customFormat="1" x14ac:dyDescent="0.35"/>
    <row r="1678" s="50" customFormat="1" x14ac:dyDescent="0.35"/>
    <row r="1679" s="50" customFormat="1" x14ac:dyDescent="0.35"/>
    <row r="1680" s="50" customFormat="1" x14ac:dyDescent="0.35"/>
    <row r="1681" s="50" customFormat="1" x14ac:dyDescent="0.35"/>
    <row r="1682" s="50" customFormat="1" x14ac:dyDescent="0.35"/>
    <row r="1683" s="50" customFormat="1" x14ac:dyDescent="0.35"/>
    <row r="1684" s="50" customFormat="1" x14ac:dyDescent="0.35"/>
    <row r="1685" s="50" customFormat="1" x14ac:dyDescent="0.35"/>
    <row r="1686" s="50" customFormat="1" x14ac:dyDescent="0.35"/>
    <row r="1687" s="50" customFormat="1" x14ac:dyDescent="0.35"/>
    <row r="1688" s="50" customFormat="1" x14ac:dyDescent="0.35"/>
    <row r="1689" s="50" customFormat="1" x14ac:dyDescent="0.35"/>
    <row r="1690" s="50" customFormat="1" x14ac:dyDescent="0.35"/>
    <row r="1691" s="50" customFormat="1" x14ac:dyDescent="0.35"/>
    <row r="1692" s="50" customFormat="1" x14ac:dyDescent="0.35"/>
    <row r="1693" s="50" customFormat="1" x14ac:dyDescent="0.35"/>
    <row r="1694" s="50" customFormat="1" x14ac:dyDescent="0.35"/>
    <row r="1695" s="50" customFormat="1" x14ac:dyDescent="0.35"/>
    <row r="1696" s="50" customFormat="1" x14ac:dyDescent="0.35"/>
    <row r="1697" s="50" customFormat="1" x14ac:dyDescent="0.35"/>
    <row r="1698" s="50" customFormat="1" x14ac:dyDescent="0.35"/>
    <row r="1699" s="50" customFormat="1" x14ac:dyDescent="0.35"/>
    <row r="1700" s="50" customFormat="1" x14ac:dyDescent="0.35"/>
    <row r="1701" s="50" customFormat="1" x14ac:dyDescent="0.35"/>
    <row r="1702" s="50" customFormat="1" x14ac:dyDescent="0.35"/>
    <row r="1703" s="50" customFormat="1" x14ac:dyDescent="0.35"/>
    <row r="1704" s="50" customFormat="1" x14ac:dyDescent="0.35"/>
    <row r="1705" s="50" customFormat="1" x14ac:dyDescent="0.35"/>
    <row r="1706" s="50" customFormat="1" x14ac:dyDescent="0.35"/>
    <row r="1707" s="50" customFormat="1" x14ac:dyDescent="0.35"/>
    <row r="1708" s="50" customFormat="1" x14ac:dyDescent="0.35"/>
    <row r="1709" s="50" customFormat="1" x14ac:dyDescent="0.35"/>
    <row r="1710" s="50" customFormat="1" x14ac:dyDescent="0.35"/>
    <row r="1711" s="50" customFormat="1" x14ac:dyDescent="0.35"/>
    <row r="1712" s="50" customFormat="1" x14ac:dyDescent="0.35"/>
    <row r="1713" s="50" customFormat="1" x14ac:dyDescent="0.35"/>
    <row r="1714" s="50" customFormat="1" x14ac:dyDescent="0.35"/>
    <row r="1715" s="50" customFormat="1" x14ac:dyDescent="0.35"/>
    <row r="1716" s="50" customFormat="1" x14ac:dyDescent="0.35"/>
    <row r="1717" s="50" customFormat="1" x14ac:dyDescent="0.35"/>
    <row r="1718" s="50" customFormat="1" x14ac:dyDescent="0.35"/>
    <row r="1719" s="50" customFormat="1" x14ac:dyDescent="0.35"/>
    <row r="1720" s="50" customFormat="1" x14ac:dyDescent="0.35"/>
    <row r="1721" s="50" customFormat="1" x14ac:dyDescent="0.35"/>
    <row r="1722" s="50" customFormat="1" x14ac:dyDescent="0.35"/>
    <row r="1723" s="50" customFormat="1" x14ac:dyDescent="0.35"/>
    <row r="1724" s="50" customFormat="1" x14ac:dyDescent="0.35"/>
    <row r="1725" s="50" customFormat="1" x14ac:dyDescent="0.35"/>
    <row r="1726" s="50" customFormat="1" x14ac:dyDescent="0.35"/>
    <row r="1727" s="50" customFormat="1" x14ac:dyDescent="0.35"/>
    <row r="1728" s="50" customFormat="1" x14ac:dyDescent="0.35"/>
    <row r="1729" s="50" customFormat="1" x14ac:dyDescent="0.35"/>
    <row r="1730" s="50" customFormat="1" x14ac:dyDescent="0.35"/>
    <row r="1731" s="50" customFormat="1" x14ac:dyDescent="0.35"/>
    <row r="1732" s="50" customFormat="1" x14ac:dyDescent="0.35"/>
    <row r="1733" s="50" customFormat="1" x14ac:dyDescent="0.35"/>
    <row r="1734" s="50" customFormat="1" x14ac:dyDescent="0.35"/>
    <row r="1735" s="50" customFormat="1" x14ac:dyDescent="0.35"/>
    <row r="1736" s="50" customFormat="1" x14ac:dyDescent="0.35"/>
    <row r="1737" s="50" customFormat="1" x14ac:dyDescent="0.35"/>
    <row r="1738" s="50" customFormat="1" x14ac:dyDescent="0.35"/>
    <row r="1739" s="50" customFormat="1" x14ac:dyDescent="0.35"/>
    <row r="1740" s="50" customFormat="1" x14ac:dyDescent="0.35"/>
    <row r="1741" s="50" customFormat="1" x14ac:dyDescent="0.35"/>
    <row r="1742" s="50" customFormat="1" x14ac:dyDescent="0.35"/>
    <row r="1743" s="50" customFormat="1" x14ac:dyDescent="0.35"/>
    <row r="1744" s="50" customFormat="1" x14ac:dyDescent="0.35"/>
    <row r="1745" s="50" customFormat="1" x14ac:dyDescent="0.35"/>
    <row r="1746" s="50" customFormat="1" x14ac:dyDescent="0.35"/>
    <row r="1747" s="50" customFormat="1" x14ac:dyDescent="0.35"/>
    <row r="1748" s="50" customFormat="1" x14ac:dyDescent="0.35"/>
    <row r="1749" s="50" customFormat="1" x14ac:dyDescent="0.35"/>
    <row r="1750" s="50" customFormat="1" x14ac:dyDescent="0.35"/>
    <row r="1751" s="50" customFormat="1" x14ac:dyDescent="0.35"/>
    <row r="1752" s="50" customFormat="1" x14ac:dyDescent="0.35"/>
    <row r="1753" s="50" customFormat="1" x14ac:dyDescent="0.35"/>
    <row r="1754" s="50" customFormat="1" x14ac:dyDescent="0.35"/>
    <row r="1755" s="50" customFormat="1" x14ac:dyDescent="0.35"/>
    <row r="1756" s="50" customFormat="1" x14ac:dyDescent="0.35"/>
    <row r="1757" s="50" customFormat="1" x14ac:dyDescent="0.35"/>
    <row r="1758" s="50" customFormat="1" x14ac:dyDescent="0.35"/>
    <row r="1759" s="50" customFormat="1" x14ac:dyDescent="0.35"/>
    <row r="1760" s="50" customFormat="1" x14ac:dyDescent="0.35"/>
    <row r="1761" s="50" customFormat="1" x14ac:dyDescent="0.35"/>
    <row r="1762" s="50" customFormat="1" x14ac:dyDescent="0.35"/>
    <row r="1763" s="50" customFormat="1" x14ac:dyDescent="0.35"/>
    <row r="1764" s="50" customFormat="1" x14ac:dyDescent="0.35"/>
    <row r="1765" s="50" customFormat="1" x14ac:dyDescent="0.35"/>
    <row r="1766" s="50" customFormat="1" x14ac:dyDescent="0.35"/>
    <row r="1767" s="50" customFormat="1" x14ac:dyDescent="0.35"/>
    <row r="1768" s="50" customFormat="1" x14ac:dyDescent="0.35"/>
    <row r="1769" s="50" customFormat="1" x14ac:dyDescent="0.35"/>
    <row r="1770" s="50" customFormat="1" x14ac:dyDescent="0.35"/>
    <row r="1771" s="50" customFormat="1" x14ac:dyDescent="0.35"/>
    <row r="1772" s="50" customFormat="1" x14ac:dyDescent="0.35"/>
    <row r="1773" s="50" customFormat="1" x14ac:dyDescent="0.35"/>
    <row r="1774" s="50" customFormat="1" x14ac:dyDescent="0.35"/>
    <row r="1775" s="50" customFormat="1" x14ac:dyDescent="0.35"/>
    <row r="1776" s="50" customFormat="1" x14ac:dyDescent="0.35"/>
    <row r="1777" s="50" customFormat="1" x14ac:dyDescent="0.35"/>
    <row r="1778" s="50" customFormat="1" x14ac:dyDescent="0.35"/>
    <row r="1779" s="50" customFormat="1" x14ac:dyDescent="0.35"/>
    <row r="1780" s="50" customFormat="1" x14ac:dyDescent="0.35"/>
    <row r="1781" s="50" customFormat="1" x14ac:dyDescent="0.35"/>
    <row r="1782" s="50" customFormat="1" x14ac:dyDescent="0.35"/>
    <row r="1783" s="50" customFormat="1" x14ac:dyDescent="0.35"/>
    <row r="1784" s="50" customFormat="1" x14ac:dyDescent="0.35"/>
    <row r="1785" s="50" customFormat="1" x14ac:dyDescent="0.35"/>
    <row r="1786" s="50" customFormat="1" x14ac:dyDescent="0.35"/>
    <row r="1787" s="50" customFormat="1" x14ac:dyDescent="0.35"/>
    <row r="1788" s="50" customFormat="1" x14ac:dyDescent="0.35"/>
    <row r="1789" s="50" customFormat="1" x14ac:dyDescent="0.35"/>
    <row r="1790" s="50" customFormat="1" x14ac:dyDescent="0.35"/>
    <row r="1791" s="50" customFormat="1" x14ac:dyDescent="0.35"/>
    <row r="1792" s="50" customFormat="1" x14ac:dyDescent="0.35"/>
    <row r="1793" s="50" customFormat="1" x14ac:dyDescent="0.35"/>
    <row r="1794" s="50" customFormat="1" x14ac:dyDescent="0.35"/>
    <row r="1795" s="50" customFormat="1" x14ac:dyDescent="0.35"/>
    <row r="1796" s="50" customFormat="1" x14ac:dyDescent="0.35"/>
    <row r="1797" s="50" customFormat="1" x14ac:dyDescent="0.35"/>
    <row r="1798" s="50" customFormat="1" x14ac:dyDescent="0.35"/>
    <row r="1799" s="50" customFormat="1" x14ac:dyDescent="0.35"/>
    <row r="1800" s="50" customFormat="1" x14ac:dyDescent="0.35"/>
  </sheetData>
  <sheetProtection selectLockedCells="1"/>
  <sortState xmlns:xlrd2="http://schemas.microsoft.com/office/spreadsheetml/2017/richdata2" ref="A20:B31">
    <sortCondition descending="1" ref="B20:B31"/>
  </sortState>
  <phoneticPr fontId="5" type="noConversion"/>
  <pageMargins left="0.25" right="0.25" top="0.75" bottom="0.75" header="0.3" footer="0.3"/>
  <pageSetup scale="7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4"/>
  <sheetViews>
    <sheetView topLeftCell="A3" zoomScale="80" zoomScaleNormal="80" workbookViewId="0">
      <pane xSplit="1" topLeftCell="L1" activePane="topRight" state="frozen"/>
      <selection activeCell="BS17" sqref="BS17"/>
      <selection pane="topRight" activeCell="A3" sqref="A3"/>
    </sheetView>
  </sheetViews>
  <sheetFormatPr defaultColWidth="9.109375" defaultRowHeight="15" x14ac:dyDescent="0.35"/>
  <cols>
    <col min="1" max="1" width="33" style="50" customWidth="1"/>
    <col min="2" max="2" width="9.88671875" style="49" customWidth="1"/>
    <col min="3" max="3" width="23.33203125" style="50" customWidth="1"/>
    <col min="4" max="4" width="9.44140625" style="50" customWidth="1"/>
    <col min="5" max="6" width="5.109375" style="50" bestFit="1" customWidth="1"/>
    <col min="7" max="8" width="5.109375" style="50" customWidth="1"/>
    <col min="9" max="24" width="5.6640625" style="50" customWidth="1"/>
    <col min="25" max="25" width="9.33203125" style="50" customWidth="1"/>
    <col min="26" max="16384" width="9.109375" style="50"/>
  </cols>
  <sheetData>
    <row r="1" spans="1:32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Z1" s="1396"/>
      <c r="AA1" s="1396"/>
      <c r="AB1" s="1396"/>
      <c r="AC1" s="1396"/>
      <c r="AD1" s="1396"/>
      <c r="AE1" s="1396"/>
      <c r="AF1" s="1396"/>
    </row>
    <row r="2" spans="1:32" x14ac:dyDescent="0.35">
      <c r="A2" s="1393"/>
      <c r="B2" s="1393"/>
      <c r="C2" s="1393"/>
      <c r="D2" s="52"/>
      <c r="E2" s="52"/>
      <c r="F2" s="52"/>
      <c r="G2" s="52"/>
      <c r="H2" s="52"/>
      <c r="K2" s="49"/>
    </row>
    <row r="3" spans="1:32" ht="20.399999999999999" x14ac:dyDescent="0.35">
      <c r="A3" s="357" t="s">
        <v>178</v>
      </c>
      <c r="B3" s="52"/>
      <c r="C3" s="52"/>
      <c r="D3" s="52"/>
      <c r="E3" s="1398" t="s">
        <v>298</v>
      </c>
      <c r="F3" s="1399"/>
      <c r="G3" s="1402" t="s">
        <v>298</v>
      </c>
      <c r="H3" s="1403"/>
      <c r="I3" s="1397" t="s">
        <v>153</v>
      </c>
      <c r="J3" s="1397"/>
      <c r="K3" s="1394" t="s">
        <v>254</v>
      </c>
      <c r="L3" s="1395"/>
      <c r="M3" s="1404" t="s">
        <v>254</v>
      </c>
      <c r="N3" s="1405"/>
      <c r="O3" s="1400" t="s">
        <v>251</v>
      </c>
      <c r="P3" s="1401"/>
      <c r="Q3" s="1402" t="s">
        <v>298</v>
      </c>
      <c r="R3" s="1403"/>
      <c r="S3" s="1398" t="s">
        <v>298</v>
      </c>
      <c r="T3" s="1399"/>
      <c r="U3" s="1394" t="s">
        <v>254</v>
      </c>
      <c r="V3" s="1395"/>
      <c r="W3" s="1394" t="s">
        <v>254</v>
      </c>
      <c r="X3" s="1395"/>
      <c r="Y3" s="90" t="s">
        <v>302</v>
      </c>
    </row>
    <row r="4" spans="1:32" x14ac:dyDescent="0.35">
      <c r="A4" s="52" t="s">
        <v>16</v>
      </c>
      <c r="B4" s="52" t="s">
        <v>17</v>
      </c>
      <c r="C4" s="52" t="s">
        <v>18</v>
      </c>
      <c r="D4" s="52"/>
      <c r="E4" s="380"/>
      <c r="F4" s="380"/>
      <c r="G4" s="401"/>
      <c r="H4" s="402"/>
      <c r="I4" s="107"/>
      <c r="J4" s="107"/>
      <c r="K4" s="114"/>
      <c r="L4" s="114"/>
      <c r="M4" s="607"/>
      <c r="N4" s="608"/>
      <c r="O4" s="384"/>
      <c r="P4" s="385"/>
      <c r="Q4" s="605"/>
      <c r="R4" s="606"/>
      <c r="S4" s="383"/>
      <c r="T4" s="383"/>
      <c r="U4" s="114"/>
      <c r="V4" s="114"/>
      <c r="W4" s="114"/>
      <c r="X4" s="114"/>
      <c r="Y4" s="69"/>
    </row>
    <row r="5" spans="1:32" ht="170.25" customHeight="1" x14ac:dyDescent="0.35">
      <c r="A5" s="52"/>
      <c r="B5" s="52"/>
      <c r="C5" s="52"/>
      <c r="E5" s="381" t="s">
        <v>76</v>
      </c>
      <c r="F5" s="381" t="s">
        <v>131</v>
      </c>
      <c r="G5" s="605" t="s">
        <v>76</v>
      </c>
      <c r="H5" s="606" t="s">
        <v>131</v>
      </c>
      <c r="I5" s="107" t="s">
        <v>276</v>
      </c>
      <c r="J5" s="107" t="s">
        <v>277</v>
      </c>
      <c r="K5" s="114" t="s">
        <v>76</v>
      </c>
      <c r="L5" s="114" t="s">
        <v>131</v>
      </c>
      <c r="M5" s="607" t="s">
        <v>76</v>
      </c>
      <c r="N5" s="608" t="s">
        <v>131</v>
      </c>
      <c r="O5" s="384" t="s">
        <v>76</v>
      </c>
      <c r="P5" s="385" t="s">
        <v>131</v>
      </c>
      <c r="Q5" s="605" t="s">
        <v>76</v>
      </c>
      <c r="R5" s="606" t="s">
        <v>131</v>
      </c>
      <c r="S5" s="383" t="s">
        <v>76</v>
      </c>
      <c r="T5" s="383" t="s">
        <v>131</v>
      </c>
      <c r="U5" s="114" t="s">
        <v>76</v>
      </c>
      <c r="V5" s="114" t="s">
        <v>131</v>
      </c>
      <c r="W5" s="119" t="s">
        <v>76</v>
      </c>
      <c r="X5" s="811" t="s">
        <v>131</v>
      </c>
      <c r="Y5" s="69"/>
      <c r="Z5" s="50" t="s">
        <v>499</v>
      </c>
    </row>
    <row r="6" spans="1:32" ht="20.100000000000001" customHeight="1" x14ac:dyDescent="0.4">
      <c r="A6" s="51" t="s">
        <v>529</v>
      </c>
      <c r="B6" s="58">
        <v>3149</v>
      </c>
      <c r="C6" s="153" t="s">
        <v>25</v>
      </c>
      <c r="D6" s="51" t="s">
        <v>660</v>
      </c>
      <c r="E6" s="419">
        <v>3</v>
      </c>
      <c r="F6" s="419"/>
      <c r="G6" s="415">
        <v>3</v>
      </c>
      <c r="H6" s="508">
        <v>1</v>
      </c>
      <c r="I6" s="422"/>
      <c r="J6" s="1227">
        <v>2</v>
      </c>
      <c r="K6" s="122"/>
      <c r="L6" s="122"/>
      <c r="M6" s="180"/>
      <c r="N6" s="1237"/>
      <c r="O6" s="1238"/>
      <c r="P6" s="1239"/>
      <c r="Q6" s="1174"/>
      <c r="R6" s="1225"/>
      <c r="S6" s="474"/>
      <c r="T6" s="474"/>
      <c r="U6" s="1219"/>
      <c r="V6" s="1219"/>
      <c r="W6" s="1219"/>
      <c r="X6" s="1219"/>
      <c r="Y6" s="79">
        <f>SUM(E6:X6)</f>
        <v>9</v>
      </c>
      <c r="Z6" s="1056">
        <v>2</v>
      </c>
    </row>
    <row r="7" spans="1:32" ht="20.100000000000001" customHeight="1" x14ac:dyDescent="0.35">
      <c r="A7" s="51" t="s">
        <v>530</v>
      </c>
      <c r="B7" s="57">
        <v>6148</v>
      </c>
      <c r="C7" s="56" t="s">
        <v>620</v>
      </c>
      <c r="D7" s="51" t="s">
        <v>660</v>
      </c>
      <c r="E7" s="419">
        <v>1</v>
      </c>
      <c r="F7" s="419"/>
      <c r="G7" s="415">
        <v>1</v>
      </c>
      <c r="H7" s="508"/>
      <c r="I7" s="422"/>
      <c r="J7" s="422"/>
      <c r="K7" s="122">
        <v>2</v>
      </c>
      <c r="L7" s="1219"/>
      <c r="M7" s="180">
        <v>2</v>
      </c>
      <c r="N7" s="1237"/>
      <c r="O7" s="204"/>
      <c r="P7" s="205"/>
      <c r="Q7" s="415"/>
      <c r="R7" s="1225"/>
      <c r="S7" s="419"/>
      <c r="T7" s="474"/>
      <c r="U7" s="122">
        <v>1</v>
      </c>
      <c r="V7" s="122"/>
      <c r="W7" s="122">
        <v>1</v>
      </c>
      <c r="X7" s="122"/>
      <c r="Y7" s="79">
        <f>SUM(E7:X7)</f>
        <v>8</v>
      </c>
      <c r="Z7" s="1049">
        <v>3</v>
      </c>
    </row>
    <row r="8" spans="1:32" ht="20.100000000000001" customHeight="1" x14ac:dyDescent="0.35">
      <c r="A8" s="51" t="s">
        <v>727</v>
      </c>
      <c r="B8" s="57">
        <v>3121</v>
      </c>
      <c r="C8" s="56" t="s">
        <v>531</v>
      </c>
      <c r="D8" s="51" t="s">
        <v>660</v>
      </c>
      <c r="E8" s="419"/>
      <c r="F8" s="419"/>
      <c r="G8" s="415"/>
      <c r="H8" s="508"/>
      <c r="I8" s="422"/>
      <c r="J8" s="422"/>
      <c r="K8" s="122"/>
      <c r="L8" s="122"/>
      <c r="M8" s="180"/>
      <c r="N8" s="1193"/>
      <c r="O8" s="204"/>
      <c r="P8" s="205"/>
      <c r="Q8" s="415"/>
      <c r="R8" s="508"/>
      <c r="S8" s="419"/>
      <c r="T8" s="419"/>
      <c r="U8" s="122"/>
      <c r="V8" s="122"/>
      <c r="W8" s="122"/>
      <c r="X8" s="122"/>
      <c r="Y8" s="79">
        <f>SUM(E8:X8)</f>
        <v>0</v>
      </c>
      <c r="Z8" s="1049"/>
    </row>
    <row r="9" spans="1:32" ht="20.100000000000001" customHeight="1" x14ac:dyDescent="0.35">
      <c r="A9" s="51" t="s">
        <v>532</v>
      </c>
      <c r="B9" s="96">
        <v>6147</v>
      </c>
      <c r="C9" s="55" t="s">
        <v>621</v>
      </c>
      <c r="D9" s="51" t="s">
        <v>660</v>
      </c>
      <c r="E9" s="419">
        <v>2</v>
      </c>
      <c r="F9" s="419"/>
      <c r="G9" s="415">
        <v>2</v>
      </c>
      <c r="H9" s="508"/>
      <c r="I9" s="422"/>
      <c r="J9" s="422"/>
      <c r="K9" s="122">
        <v>1</v>
      </c>
      <c r="L9" s="122"/>
      <c r="M9" s="180">
        <v>1</v>
      </c>
      <c r="N9" s="1193"/>
      <c r="O9" s="204"/>
      <c r="P9" s="205"/>
      <c r="Q9" s="415"/>
      <c r="R9" s="508"/>
      <c r="S9" s="419"/>
      <c r="T9" s="419"/>
      <c r="U9" s="122"/>
      <c r="V9" s="122"/>
      <c r="W9" s="122"/>
      <c r="X9" s="122"/>
      <c r="Y9" s="79">
        <f>SUM(E9:W9)</f>
        <v>6</v>
      </c>
      <c r="Z9" s="1049">
        <v>4</v>
      </c>
    </row>
    <row r="10" spans="1:32" ht="20.100000000000001" customHeight="1" x14ac:dyDescent="0.35">
      <c r="A10" s="51" t="s">
        <v>533</v>
      </c>
      <c r="B10" s="96">
        <v>3146</v>
      </c>
      <c r="C10" s="55" t="s">
        <v>534</v>
      </c>
      <c r="D10" s="51" t="s">
        <v>660</v>
      </c>
      <c r="E10" s="419"/>
      <c r="F10" s="419"/>
      <c r="G10" s="415"/>
      <c r="H10" s="508"/>
      <c r="I10" s="422"/>
      <c r="J10" s="422"/>
      <c r="K10" s="122"/>
      <c r="L10" s="122"/>
      <c r="M10" s="180"/>
      <c r="N10" s="1193"/>
      <c r="O10" s="204"/>
      <c r="P10" s="205"/>
      <c r="Q10" s="415"/>
      <c r="R10" s="508"/>
      <c r="S10" s="419"/>
      <c r="T10" s="419"/>
      <c r="U10" s="122"/>
      <c r="V10" s="122"/>
      <c r="W10" s="122"/>
      <c r="X10" s="122"/>
      <c r="Y10" s="79">
        <f>SUM(E10:W10)</f>
        <v>0</v>
      </c>
      <c r="Z10" s="1049"/>
    </row>
    <row r="11" spans="1:32" ht="20.100000000000001" customHeight="1" x14ac:dyDescent="0.35">
      <c r="A11" s="51" t="s">
        <v>604</v>
      </c>
      <c r="B11" s="58">
        <v>3170</v>
      </c>
      <c r="C11" s="55" t="s">
        <v>594</v>
      </c>
      <c r="D11" s="51" t="s">
        <v>528</v>
      </c>
      <c r="E11" s="419">
        <v>1</v>
      </c>
      <c r="F11" s="419">
        <v>2</v>
      </c>
      <c r="G11" s="415">
        <v>1</v>
      </c>
      <c r="H11" s="508">
        <v>2</v>
      </c>
      <c r="I11" s="422">
        <v>7</v>
      </c>
      <c r="J11" s="422"/>
      <c r="K11" s="122">
        <v>3</v>
      </c>
      <c r="L11" s="122">
        <v>2</v>
      </c>
      <c r="M11" s="180">
        <v>3</v>
      </c>
      <c r="N11" s="1193"/>
      <c r="O11" s="204"/>
      <c r="P11" s="205"/>
      <c r="Q11" s="415"/>
      <c r="R11" s="508"/>
      <c r="S11" s="419"/>
      <c r="T11" s="419"/>
      <c r="U11" s="122">
        <v>2</v>
      </c>
      <c r="V11" s="122">
        <v>1</v>
      </c>
      <c r="W11" s="122">
        <v>2</v>
      </c>
      <c r="X11" s="122">
        <v>1</v>
      </c>
      <c r="Y11" s="79">
        <f>SUM(E11:X11)</f>
        <v>27</v>
      </c>
      <c r="Z11" s="1049">
        <v>1</v>
      </c>
    </row>
    <row r="12" spans="1:32" ht="20.100000000000001" customHeight="1" x14ac:dyDescent="0.35">
      <c r="A12" s="51" t="s">
        <v>724</v>
      </c>
      <c r="B12" s="58">
        <v>3202</v>
      </c>
      <c r="C12" s="55" t="s">
        <v>725</v>
      </c>
      <c r="D12" s="51" t="s">
        <v>528</v>
      </c>
      <c r="E12" s="419"/>
      <c r="F12" s="419"/>
      <c r="G12" s="415"/>
      <c r="H12" s="508"/>
      <c r="I12" s="422">
        <v>4</v>
      </c>
      <c r="J12" s="422"/>
      <c r="K12" s="122"/>
      <c r="L12" s="122"/>
      <c r="M12" s="180"/>
      <c r="N12" s="1193"/>
      <c r="O12" s="204">
        <v>1</v>
      </c>
      <c r="P12" s="205"/>
      <c r="Q12" s="415"/>
      <c r="R12" s="508"/>
      <c r="S12" s="419"/>
      <c r="T12" s="419"/>
      <c r="U12" s="122"/>
      <c r="V12" s="122"/>
      <c r="W12" s="122"/>
      <c r="X12" s="122"/>
      <c r="Y12" s="79">
        <f t="shared" ref="Y12:Y17" si="0">SUM(E12:V12)</f>
        <v>5</v>
      </c>
      <c r="Z12" s="855" t="s">
        <v>624</v>
      </c>
    </row>
    <row r="13" spans="1:32" ht="20.100000000000001" customHeight="1" x14ac:dyDescent="0.35">
      <c r="A13" s="51"/>
      <c r="B13" s="58"/>
      <c r="C13" s="55"/>
      <c r="D13" s="51"/>
      <c r="E13" s="419"/>
      <c r="F13" s="419"/>
      <c r="G13" s="415"/>
      <c r="H13" s="508"/>
      <c r="I13" s="422"/>
      <c r="J13" s="422"/>
      <c r="K13" s="122"/>
      <c r="L13" s="122"/>
      <c r="M13" s="180"/>
      <c r="N13" s="1193"/>
      <c r="O13" s="204"/>
      <c r="P13" s="205"/>
      <c r="Q13" s="415"/>
      <c r="R13" s="508"/>
      <c r="S13" s="419"/>
      <c r="T13" s="419"/>
      <c r="U13" s="122"/>
      <c r="V13" s="122"/>
      <c r="W13" s="122"/>
      <c r="X13" s="122"/>
      <c r="Y13" s="79">
        <f t="shared" si="0"/>
        <v>0</v>
      </c>
      <c r="Z13" s="855"/>
    </row>
    <row r="14" spans="1:32" ht="20.100000000000001" customHeight="1" x14ac:dyDescent="0.35">
      <c r="A14" s="51"/>
      <c r="B14" s="58"/>
      <c r="C14" s="153"/>
      <c r="D14" s="51"/>
      <c r="E14" s="419"/>
      <c r="F14" s="419"/>
      <c r="G14" s="415"/>
      <c r="H14" s="508"/>
      <c r="I14" s="422"/>
      <c r="J14" s="422"/>
      <c r="K14" s="122"/>
      <c r="L14" s="122"/>
      <c r="M14" s="180"/>
      <c r="N14" s="1193"/>
      <c r="O14" s="206"/>
      <c r="P14" s="206"/>
      <c r="Q14" s="415"/>
      <c r="R14" s="508"/>
      <c r="S14" s="419"/>
      <c r="T14" s="419"/>
      <c r="U14" s="122"/>
      <c r="V14" s="122"/>
      <c r="W14" s="122"/>
      <c r="X14" s="122"/>
      <c r="Y14" s="79">
        <f t="shared" si="0"/>
        <v>0</v>
      </c>
      <c r="Z14" s="855"/>
    </row>
    <row r="15" spans="1:32" ht="20.100000000000001" customHeight="1" x14ac:dyDescent="0.35">
      <c r="A15" s="51"/>
      <c r="B15" s="58"/>
      <c r="C15" s="153"/>
      <c r="D15" s="51"/>
      <c r="E15" s="419"/>
      <c r="F15" s="419"/>
      <c r="G15" s="415"/>
      <c r="H15" s="508"/>
      <c r="I15" s="422"/>
      <c r="J15" s="422"/>
      <c r="K15" s="122"/>
      <c r="L15" s="122"/>
      <c r="M15" s="180"/>
      <c r="N15" s="1193"/>
      <c r="O15" s="206"/>
      <c r="P15" s="206"/>
      <c r="Q15" s="415"/>
      <c r="R15" s="508"/>
      <c r="S15" s="419"/>
      <c r="T15" s="419"/>
      <c r="U15" s="122"/>
      <c r="V15" s="122"/>
      <c r="W15" s="122"/>
      <c r="X15" s="122"/>
      <c r="Y15" s="79">
        <f t="shared" si="0"/>
        <v>0</v>
      </c>
      <c r="Z15" s="855"/>
    </row>
    <row r="16" spans="1:32" ht="20.100000000000001" customHeight="1" x14ac:dyDescent="0.35">
      <c r="A16" s="51"/>
      <c r="B16" s="58"/>
      <c r="C16" s="153"/>
      <c r="D16" s="51"/>
      <c r="E16" s="419"/>
      <c r="F16" s="419"/>
      <c r="G16" s="415"/>
      <c r="H16" s="508"/>
      <c r="I16" s="422"/>
      <c r="J16" s="422"/>
      <c r="K16" s="122"/>
      <c r="L16" s="122"/>
      <c r="M16" s="180"/>
      <c r="N16" s="1193"/>
      <c r="O16" s="206"/>
      <c r="P16" s="206"/>
      <c r="Q16" s="415"/>
      <c r="R16" s="508"/>
      <c r="S16" s="419"/>
      <c r="T16" s="419"/>
      <c r="U16" s="122"/>
      <c r="V16" s="122"/>
      <c r="W16" s="122"/>
      <c r="X16" s="122"/>
      <c r="Y16" s="79">
        <f t="shared" si="0"/>
        <v>0</v>
      </c>
      <c r="Z16" s="855"/>
    </row>
    <row r="17" spans="1:26" ht="20.100000000000001" customHeight="1" x14ac:dyDescent="0.35">
      <c r="A17" s="51"/>
      <c r="B17" s="58"/>
      <c r="C17" s="153"/>
      <c r="D17" s="51"/>
      <c r="E17" s="419"/>
      <c r="F17" s="419"/>
      <c r="G17" s="415"/>
      <c r="H17" s="508"/>
      <c r="I17" s="422"/>
      <c r="J17" s="422"/>
      <c r="K17" s="122"/>
      <c r="L17" s="122"/>
      <c r="M17" s="180"/>
      <c r="N17" s="1193"/>
      <c r="O17" s="206"/>
      <c r="P17" s="206"/>
      <c r="Q17" s="415"/>
      <c r="R17" s="508"/>
      <c r="S17" s="419"/>
      <c r="T17" s="419"/>
      <c r="U17" s="122"/>
      <c r="V17" s="122"/>
      <c r="W17" s="122"/>
      <c r="X17" s="122"/>
      <c r="Y17" s="79">
        <f t="shared" si="0"/>
        <v>0</v>
      </c>
      <c r="Z17" s="855"/>
    </row>
    <row r="18" spans="1:26" x14ac:dyDescent="0.35">
      <c r="Y18"/>
    </row>
    <row r="20" spans="1:26" x14ac:dyDescent="0.35">
      <c r="A20" s="50" t="s">
        <v>728</v>
      </c>
    </row>
    <row r="22" spans="1:26" x14ac:dyDescent="0.35">
      <c r="A22" s="51" t="s">
        <v>410</v>
      </c>
      <c r="B22" s="58">
        <v>4114</v>
      </c>
      <c r="C22" s="51" t="s">
        <v>40</v>
      </c>
    </row>
    <row r="23" spans="1:26" x14ac:dyDescent="0.35">
      <c r="A23" s="51" t="s">
        <v>395</v>
      </c>
      <c r="B23" s="58">
        <v>4117</v>
      </c>
      <c r="C23" s="51" t="s">
        <v>428</v>
      </c>
    </row>
    <row r="24" spans="1:26" x14ac:dyDescent="0.35">
      <c r="A24" s="51" t="s">
        <v>426</v>
      </c>
      <c r="B24" s="58">
        <v>4126</v>
      </c>
      <c r="C24" s="51" t="s">
        <v>404</v>
      </c>
    </row>
  </sheetData>
  <sortState xmlns:xlrd2="http://schemas.microsoft.com/office/spreadsheetml/2017/richdata2" ref="A8:Y17">
    <sortCondition descending="1" ref="Y8:Y17"/>
  </sortState>
  <mergeCells count="12">
    <mergeCell ref="A2:C2"/>
    <mergeCell ref="K3:L3"/>
    <mergeCell ref="U3:V3"/>
    <mergeCell ref="Z1:AF1"/>
    <mergeCell ref="I3:J3"/>
    <mergeCell ref="S3:T3"/>
    <mergeCell ref="E3:F3"/>
    <mergeCell ref="O3:P3"/>
    <mergeCell ref="G3:H3"/>
    <mergeCell ref="M3:N3"/>
    <mergeCell ref="W3:X3"/>
    <mergeCell ref="Q3:R3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47"/>
  <sheetViews>
    <sheetView topLeftCell="A15" zoomScale="90" zoomScaleNormal="90" workbookViewId="0">
      <pane xSplit="1" topLeftCell="AO1" activePane="topRight" state="frozen"/>
      <selection activeCell="BS17" sqref="BS17"/>
      <selection pane="topRight" activeCell="A26" sqref="A26:XFD26"/>
    </sheetView>
  </sheetViews>
  <sheetFormatPr defaultColWidth="9.109375" defaultRowHeight="15" x14ac:dyDescent="0.35"/>
  <cols>
    <col min="1" max="1" width="34.109375" style="50" customWidth="1"/>
    <col min="2" max="2" width="14.6640625" style="49" customWidth="1"/>
    <col min="3" max="3" width="25" style="50" customWidth="1"/>
    <col min="4" max="4" width="5.5546875" style="50" customWidth="1"/>
    <col min="5" max="5" width="5.88671875" style="50" customWidth="1"/>
    <col min="6" max="47" width="5.6640625" style="50" customWidth="1"/>
    <col min="48" max="48" width="8.5546875" style="50" customWidth="1"/>
    <col min="49" max="16384" width="9.109375" style="50"/>
  </cols>
  <sheetData>
    <row r="1" spans="1:50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R1" s="1396"/>
      <c r="S1" s="1396"/>
      <c r="T1" s="1396"/>
      <c r="U1" s="1396"/>
      <c r="V1" s="1396"/>
      <c r="W1" s="1396"/>
      <c r="X1" s="1396"/>
      <c r="Y1" s="1396"/>
      <c r="Z1" s="1396"/>
      <c r="AA1" s="1396"/>
      <c r="AB1" s="1396"/>
      <c r="AC1" s="1396"/>
      <c r="AD1" s="1396"/>
      <c r="AE1" s="1396"/>
      <c r="AF1" s="1396"/>
      <c r="AG1" s="1396"/>
      <c r="AH1" s="1396"/>
      <c r="AI1" s="1396"/>
      <c r="AJ1" s="1396"/>
      <c r="AK1" s="1396"/>
      <c r="AL1" s="1396"/>
      <c r="AM1" s="220"/>
    </row>
    <row r="2" spans="1:50" s="60" customFormat="1" x14ac:dyDescent="0.35">
      <c r="A2" s="62"/>
      <c r="C2" s="62"/>
      <c r="D2" s="62"/>
      <c r="E2" s="62"/>
      <c r="F2" s="62"/>
      <c r="G2" s="62"/>
      <c r="H2" s="62"/>
      <c r="I2" s="62"/>
      <c r="J2" s="62"/>
      <c r="K2" s="62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W2" s="62"/>
    </row>
    <row r="3" spans="1:50" ht="20.399999999999999" x14ac:dyDescent="0.35">
      <c r="A3" s="358" t="s">
        <v>179</v>
      </c>
      <c r="B3" s="52"/>
      <c r="C3" s="52"/>
      <c r="D3" s="1398" t="s">
        <v>298</v>
      </c>
      <c r="E3" s="1419"/>
      <c r="F3" s="1399"/>
      <c r="G3" s="631"/>
      <c r="H3" s="1402" t="s">
        <v>298</v>
      </c>
      <c r="I3" s="1421"/>
      <c r="J3" s="1403"/>
      <c r="K3" s="601"/>
      <c r="L3" s="1415" t="s">
        <v>153</v>
      </c>
      <c r="M3" s="1416"/>
      <c r="N3" s="1417"/>
      <c r="O3" s="1015"/>
      <c r="P3" s="1394" t="s">
        <v>253</v>
      </c>
      <c r="Q3" s="1418"/>
      <c r="R3" s="1395"/>
      <c r="S3" s="717"/>
      <c r="T3" s="1404" t="s">
        <v>253</v>
      </c>
      <c r="U3" s="1422"/>
      <c r="V3" s="1405"/>
      <c r="W3" s="718"/>
      <c r="X3" s="1400" t="s">
        <v>251</v>
      </c>
      <c r="Y3" s="1420"/>
      <c r="Z3" s="1401"/>
      <c r="AA3" s="906"/>
      <c r="AB3" s="1398" t="s">
        <v>298</v>
      </c>
      <c r="AC3" s="1419"/>
      <c r="AD3" s="1399"/>
      <c r="AE3" s="723"/>
      <c r="AF3" s="1419" t="s">
        <v>298</v>
      </c>
      <c r="AG3" s="1419"/>
      <c r="AH3" s="1419"/>
      <c r="AI3" s="1399"/>
      <c r="AJ3" s="1410" t="s">
        <v>329</v>
      </c>
      <c r="AK3" s="1411"/>
      <c r="AL3" s="1412"/>
      <c r="AM3" s="992"/>
      <c r="AN3" s="1408" t="s">
        <v>253</v>
      </c>
      <c r="AO3" s="1409"/>
      <c r="AP3" s="1409"/>
      <c r="AQ3" s="1409"/>
      <c r="AR3" s="1406" t="s">
        <v>253</v>
      </c>
      <c r="AS3" s="1407"/>
      <c r="AT3" s="1407"/>
      <c r="AU3" s="1407"/>
    </row>
    <row r="4" spans="1:50" ht="78.75" customHeight="1" x14ac:dyDescent="0.35">
      <c r="A4" s="52" t="s">
        <v>16</v>
      </c>
      <c r="B4" s="52" t="s">
        <v>17</v>
      </c>
      <c r="C4" s="52" t="s">
        <v>18</v>
      </c>
      <c r="D4" s="386" t="s">
        <v>111</v>
      </c>
      <c r="E4" s="386" t="s">
        <v>278</v>
      </c>
      <c r="F4" s="386" t="s">
        <v>131</v>
      </c>
      <c r="G4" s="775" t="s">
        <v>349</v>
      </c>
      <c r="H4" s="397" t="s">
        <v>111</v>
      </c>
      <c r="I4" s="398" t="s">
        <v>278</v>
      </c>
      <c r="J4" s="398" t="s">
        <v>131</v>
      </c>
      <c r="K4" s="772" t="s">
        <v>349</v>
      </c>
      <c r="L4" s="394" t="s">
        <v>278</v>
      </c>
      <c r="M4" s="394" t="s">
        <v>207</v>
      </c>
      <c r="N4" s="394" t="s">
        <v>111</v>
      </c>
      <c r="O4" s="736" t="s">
        <v>349</v>
      </c>
      <c r="P4" s="116" t="s">
        <v>111</v>
      </c>
      <c r="Q4" s="116" t="s">
        <v>112</v>
      </c>
      <c r="R4" s="116" t="s">
        <v>131</v>
      </c>
      <c r="S4" s="772" t="s">
        <v>349</v>
      </c>
      <c r="T4" s="532" t="s">
        <v>111</v>
      </c>
      <c r="U4" s="533" t="s">
        <v>112</v>
      </c>
      <c r="V4" s="533" t="s">
        <v>131</v>
      </c>
      <c r="W4" s="772" t="s">
        <v>349</v>
      </c>
      <c r="X4" s="390" t="s">
        <v>111</v>
      </c>
      <c r="Y4" s="391" t="s">
        <v>112</v>
      </c>
      <c r="Z4" s="391" t="s">
        <v>131</v>
      </c>
      <c r="AA4" s="772" t="s">
        <v>349</v>
      </c>
      <c r="AB4" s="388" t="s">
        <v>111</v>
      </c>
      <c r="AC4" s="388" t="s">
        <v>112</v>
      </c>
      <c r="AD4" s="388" t="s">
        <v>131</v>
      </c>
      <c r="AE4" s="772" t="s">
        <v>349</v>
      </c>
      <c r="AF4" s="528" t="s">
        <v>111</v>
      </c>
      <c r="AG4" s="529" t="s">
        <v>112</v>
      </c>
      <c r="AH4" s="529" t="s">
        <v>131</v>
      </c>
      <c r="AI4" s="736" t="s">
        <v>349</v>
      </c>
      <c r="AJ4" s="991" t="s">
        <v>111</v>
      </c>
      <c r="AK4" s="991" t="s">
        <v>112</v>
      </c>
      <c r="AL4" s="991" t="s">
        <v>131</v>
      </c>
      <c r="AM4" s="736" t="s">
        <v>349</v>
      </c>
      <c r="AN4" s="116" t="s">
        <v>111</v>
      </c>
      <c r="AO4" s="116" t="s">
        <v>112</v>
      </c>
      <c r="AP4" s="116" t="s">
        <v>131</v>
      </c>
      <c r="AQ4" s="814" t="s">
        <v>349</v>
      </c>
      <c r="AR4" s="815" t="s">
        <v>111</v>
      </c>
      <c r="AS4" s="816" t="s">
        <v>112</v>
      </c>
      <c r="AT4" s="816" t="s">
        <v>131</v>
      </c>
      <c r="AU4" s="814" t="s">
        <v>349</v>
      </c>
      <c r="AV4" s="53" t="s">
        <v>20</v>
      </c>
    </row>
    <row r="5" spans="1:50" x14ac:dyDescent="0.35">
      <c r="A5" s="70" t="s">
        <v>214</v>
      </c>
      <c r="B5" s="52"/>
      <c r="C5" s="52"/>
      <c r="D5" s="396"/>
      <c r="E5" s="387"/>
      <c r="F5" s="387"/>
      <c r="G5" s="633"/>
      <c r="H5" s="387"/>
      <c r="I5" s="387"/>
      <c r="J5" s="387"/>
      <c r="K5" s="633"/>
      <c r="L5" s="394"/>
      <c r="M5" s="394"/>
      <c r="N5" s="394"/>
      <c r="O5" s="1023"/>
      <c r="P5" s="116"/>
      <c r="Q5" s="116"/>
      <c r="R5" s="116"/>
      <c r="S5" s="730"/>
      <c r="T5" s="116"/>
      <c r="U5" s="116"/>
      <c r="V5" s="116"/>
      <c r="W5" s="730"/>
      <c r="X5" s="392"/>
      <c r="Y5" s="393"/>
      <c r="Z5" s="393"/>
      <c r="AA5" s="928"/>
      <c r="AB5" s="388"/>
      <c r="AC5" s="388"/>
      <c r="AD5" s="388"/>
      <c r="AE5" s="773"/>
      <c r="AF5" s="994"/>
      <c r="AG5" s="994"/>
      <c r="AH5" s="994"/>
      <c r="AI5" s="773"/>
      <c r="AJ5" s="991"/>
      <c r="AK5" s="991"/>
      <c r="AL5" s="991"/>
      <c r="AM5" s="993"/>
      <c r="AN5" s="116"/>
      <c r="AO5" s="116"/>
      <c r="AP5" s="116"/>
      <c r="AQ5" s="813"/>
      <c r="AR5" s="116"/>
      <c r="AS5" s="116"/>
      <c r="AT5" s="116"/>
      <c r="AU5" s="813"/>
      <c r="AV5" s="53"/>
      <c r="AW5" s="50" t="s">
        <v>499</v>
      </c>
    </row>
    <row r="6" spans="1:50" ht="21.9" customHeight="1" x14ac:dyDescent="0.35">
      <c r="A6" s="51" t="s">
        <v>387</v>
      </c>
      <c r="B6" s="58">
        <v>4098</v>
      </c>
      <c r="C6" s="212" t="s">
        <v>159</v>
      </c>
      <c r="D6" s="419"/>
      <c r="E6" s="507">
        <v>3</v>
      </c>
      <c r="F6" s="419"/>
      <c r="G6" s="949">
        <f>SUM(D6:F6)</f>
        <v>3</v>
      </c>
      <c r="H6" s="419"/>
      <c r="I6" s="419">
        <v>5</v>
      </c>
      <c r="J6" s="419"/>
      <c r="K6" s="949">
        <f>SUM(I6:J6)</f>
        <v>5</v>
      </c>
      <c r="L6" s="422">
        <v>10</v>
      </c>
      <c r="M6" s="422"/>
      <c r="N6" s="422"/>
      <c r="O6" s="965">
        <f>SUM(L6:N6)</f>
        <v>10</v>
      </c>
      <c r="P6" s="122"/>
      <c r="Q6" s="122">
        <v>2</v>
      </c>
      <c r="R6" s="122"/>
      <c r="S6" s="734">
        <f>SUM(P6:R6)</f>
        <v>2</v>
      </c>
      <c r="T6" s="122"/>
      <c r="U6" s="727">
        <v>7</v>
      </c>
      <c r="V6" s="122">
        <v>1</v>
      </c>
      <c r="W6" s="734">
        <f>SUM(T6:V6)</f>
        <v>8</v>
      </c>
      <c r="X6" s="206"/>
      <c r="Y6" s="271">
        <v>7</v>
      </c>
      <c r="Z6" s="271"/>
      <c r="AA6" s="1240">
        <f>SUM(Y6:Z6)</f>
        <v>7</v>
      </c>
      <c r="AB6" s="419"/>
      <c r="AC6" s="419">
        <v>5</v>
      </c>
      <c r="AD6" s="419"/>
      <c r="AE6" s="778">
        <f>SUM(AB6:AD6)</f>
        <v>5</v>
      </c>
      <c r="AF6" s="459"/>
      <c r="AG6" s="419">
        <v>7</v>
      </c>
      <c r="AH6" s="459">
        <v>2</v>
      </c>
      <c r="AI6" s="778">
        <f>SUM(AF6:AH6)</f>
        <v>9</v>
      </c>
      <c r="AJ6" s="1241"/>
      <c r="AK6" s="1241"/>
      <c r="AL6" s="1241"/>
      <c r="AM6" s="905"/>
      <c r="AN6" s="122"/>
      <c r="AO6" s="122">
        <v>7</v>
      </c>
      <c r="AP6" s="122">
        <v>2</v>
      </c>
      <c r="AQ6" s="1210">
        <f>SUM(AN6:AP6)</f>
        <v>9</v>
      </c>
      <c r="AR6" s="122"/>
      <c r="AS6" s="122">
        <v>7</v>
      </c>
      <c r="AT6" s="122">
        <v>2</v>
      </c>
      <c r="AU6" s="1210">
        <f>SUM(AR6:AT6)</f>
        <v>9</v>
      </c>
      <c r="AV6" s="1088">
        <f>SUM(G6,K6,S6,W6,AA6,AE6,AI6,AM6,AQ6,AU6,O6)</f>
        <v>67</v>
      </c>
      <c r="AW6" s="1041">
        <v>1</v>
      </c>
    </row>
    <row r="7" spans="1:50" ht="21.9" customHeight="1" x14ac:dyDescent="0.35">
      <c r="A7" s="51" t="s">
        <v>461</v>
      </c>
      <c r="B7" s="58">
        <v>2970</v>
      </c>
      <c r="C7" s="212" t="s">
        <v>462</v>
      </c>
      <c r="D7" s="419"/>
      <c r="E7" s="507"/>
      <c r="F7" s="419"/>
      <c r="G7" s="949">
        <f>SUM(D7:F7)</f>
        <v>0</v>
      </c>
      <c r="H7" s="419"/>
      <c r="I7" s="419"/>
      <c r="J7" s="419"/>
      <c r="K7" s="949">
        <f>SUM(I7:J7)</f>
        <v>0</v>
      </c>
      <c r="L7" s="422"/>
      <c r="M7" s="422"/>
      <c r="N7" s="422"/>
      <c r="O7" s="965">
        <f>SUM(L7:N7)</f>
        <v>0</v>
      </c>
      <c r="P7" s="122"/>
      <c r="Q7" s="122"/>
      <c r="R7" s="122"/>
      <c r="S7" s="1171"/>
      <c r="T7" s="625"/>
      <c r="U7" s="180"/>
      <c r="V7" s="625"/>
      <c r="W7" s="1171"/>
      <c r="X7" s="204"/>
      <c r="Y7" s="205"/>
      <c r="Z7" s="205"/>
      <c r="AA7" s="1164"/>
      <c r="AB7" s="419"/>
      <c r="AC7" s="419"/>
      <c r="AD7" s="419"/>
      <c r="AE7" s="778"/>
      <c r="AF7" s="459"/>
      <c r="AG7" s="459"/>
      <c r="AH7" s="459"/>
      <c r="AI7" s="778"/>
      <c r="AJ7" s="1241"/>
      <c r="AK7" s="1241"/>
      <c r="AL7" s="1241"/>
      <c r="AM7" s="905"/>
      <c r="AN7" s="122"/>
      <c r="AO7" s="122">
        <v>3</v>
      </c>
      <c r="AP7" s="122"/>
      <c r="AQ7" s="1210">
        <f>SUM(AO7:AP7)</f>
        <v>3</v>
      </c>
      <c r="AR7" s="122"/>
      <c r="AS7" s="122">
        <v>3</v>
      </c>
      <c r="AT7" s="122"/>
      <c r="AU7" s="1210">
        <f>SUM(AS7:AT7)</f>
        <v>3</v>
      </c>
      <c r="AV7" s="1088">
        <f t="shared" ref="AV7:AV31" si="0">SUM(G7,K7,S7,W7,AA7,AE7,AI7,AM7,AQ7,AU7,O7)</f>
        <v>6</v>
      </c>
      <c r="AW7" s="1041"/>
      <c r="AX7" s="50" t="s">
        <v>624</v>
      </c>
    </row>
    <row r="8" spans="1:50" ht="21.9" customHeight="1" x14ac:dyDescent="0.35">
      <c r="A8" s="51" t="s">
        <v>463</v>
      </c>
      <c r="B8" s="58">
        <v>3077</v>
      </c>
      <c r="C8" s="212" t="s">
        <v>464</v>
      </c>
      <c r="D8" s="419"/>
      <c r="E8" s="507">
        <v>2</v>
      </c>
      <c r="F8" s="419"/>
      <c r="G8" s="949">
        <f>SUM(D8:F8)</f>
        <v>2</v>
      </c>
      <c r="H8" s="419"/>
      <c r="I8" s="419">
        <v>4</v>
      </c>
      <c r="J8" s="419"/>
      <c r="K8" s="949">
        <f>SUM(I8:J8)</f>
        <v>4</v>
      </c>
      <c r="L8" s="422"/>
      <c r="M8" s="422"/>
      <c r="N8" s="422"/>
      <c r="O8" s="965"/>
      <c r="P8" s="122"/>
      <c r="Q8" s="122">
        <v>1</v>
      </c>
      <c r="R8" s="122"/>
      <c r="S8" s="1171">
        <f>SUM(P8:R8)</f>
        <v>1</v>
      </c>
      <c r="T8" s="625"/>
      <c r="U8" s="180">
        <v>2</v>
      </c>
      <c r="V8" s="625"/>
      <c r="W8" s="1171">
        <f>SUM(T8:V8)</f>
        <v>2</v>
      </c>
      <c r="X8" s="204"/>
      <c r="Y8" s="205"/>
      <c r="Z8" s="205"/>
      <c r="AA8" s="1164"/>
      <c r="AB8" s="419"/>
      <c r="AC8" s="419">
        <v>0.5</v>
      </c>
      <c r="AD8" s="419"/>
      <c r="AE8" s="778">
        <f t="shared" ref="AE8:AE11" si="1">SUM(AB8:AD8)</f>
        <v>0.5</v>
      </c>
      <c r="AF8" s="459"/>
      <c r="AG8" s="459">
        <v>0.5</v>
      </c>
      <c r="AH8" s="459"/>
      <c r="AI8" s="778">
        <f t="shared" ref="AI8:AI13" si="2">SUM(AF8:AH8)</f>
        <v>0.5</v>
      </c>
      <c r="AJ8" s="1241"/>
      <c r="AK8" s="1241"/>
      <c r="AL8" s="1241"/>
      <c r="AM8" s="905"/>
      <c r="AN8" s="122"/>
      <c r="AO8" s="122"/>
      <c r="AP8" s="122"/>
      <c r="AQ8" s="1210"/>
      <c r="AR8" s="122"/>
      <c r="AS8" s="122"/>
      <c r="AT8" s="122"/>
      <c r="AU8" s="1210"/>
      <c r="AV8" s="1088">
        <f t="shared" si="0"/>
        <v>10</v>
      </c>
      <c r="AW8" s="1041">
        <v>7</v>
      </c>
    </row>
    <row r="9" spans="1:50" ht="21.9" customHeight="1" x14ac:dyDescent="0.35">
      <c r="A9" s="51" t="s">
        <v>465</v>
      </c>
      <c r="B9" s="58">
        <v>4125</v>
      </c>
      <c r="C9" s="212" t="s">
        <v>388</v>
      </c>
      <c r="D9" s="419"/>
      <c r="E9" s="507">
        <v>6</v>
      </c>
      <c r="F9" s="419"/>
      <c r="G9" s="949">
        <f>SUM(D9:F9)</f>
        <v>6</v>
      </c>
      <c r="H9" s="419"/>
      <c r="I9" s="419">
        <v>1</v>
      </c>
      <c r="J9" s="419"/>
      <c r="K9" s="949">
        <f>SUM(I9:J9)</f>
        <v>1</v>
      </c>
      <c r="L9" s="422"/>
      <c r="M9" s="422"/>
      <c r="N9" s="422"/>
      <c r="O9" s="965"/>
      <c r="P9" s="122"/>
      <c r="Q9" s="122">
        <v>7</v>
      </c>
      <c r="R9" s="122">
        <v>1</v>
      </c>
      <c r="S9" s="1171">
        <f>SUM(P9:R9)</f>
        <v>8</v>
      </c>
      <c r="T9" s="625"/>
      <c r="U9" s="180">
        <v>4</v>
      </c>
      <c r="V9" s="625"/>
      <c r="W9" s="1171">
        <f>SUM(T9:V9)</f>
        <v>4</v>
      </c>
      <c r="X9" s="204"/>
      <c r="Y9" s="205">
        <v>4</v>
      </c>
      <c r="Z9" s="205"/>
      <c r="AA9" s="1164">
        <f>SUM(X9:Z9)</f>
        <v>4</v>
      </c>
      <c r="AB9" s="419"/>
      <c r="AC9" s="419">
        <v>6</v>
      </c>
      <c r="AD9" s="419"/>
      <c r="AE9" s="778">
        <f t="shared" si="1"/>
        <v>6</v>
      </c>
      <c r="AF9" s="459"/>
      <c r="AG9" s="459">
        <v>2</v>
      </c>
      <c r="AH9" s="459"/>
      <c r="AI9" s="778">
        <f t="shared" si="2"/>
        <v>2</v>
      </c>
      <c r="AJ9" s="1241"/>
      <c r="AK9" s="1241"/>
      <c r="AL9" s="1241"/>
      <c r="AM9" s="905"/>
      <c r="AN9" s="122"/>
      <c r="AO9" s="122">
        <v>1</v>
      </c>
      <c r="AP9" s="122"/>
      <c r="AQ9" s="1210">
        <f>SUM(AO9:AP9)</f>
        <v>1</v>
      </c>
      <c r="AR9" s="122"/>
      <c r="AS9" s="122">
        <v>4</v>
      </c>
      <c r="AT9" s="122"/>
      <c r="AU9" s="1210">
        <f>SUM(AS9:AT9)</f>
        <v>4</v>
      </c>
      <c r="AV9" s="1088">
        <f t="shared" si="0"/>
        <v>36</v>
      </c>
      <c r="AW9" s="1041">
        <v>3</v>
      </c>
    </row>
    <row r="10" spans="1:50" ht="21.9" customHeight="1" x14ac:dyDescent="0.35">
      <c r="A10" s="51" t="s">
        <v>526</v>
      </c>
      <c r="B10" s="58">
        <v>4146</v>
      </c>
      <c r="C10" s="153" t="s">
        <v>527</v>
      </c>
      <c r="D10" s="419"/>
      <c r="E10" s="507">
        <v>7</v>
      </c>
      <c r="F10" s="419">
        <v>1</v>
      </c>
      <c r="G10" s="949">
        <f>SUM(D10:F10)</f>
        <v>8</v>
      </c>
      <c r="H10" s="419"/>
      <c r="I10" s="419">
        <v>0.5</v>
      </c>
      <c r="J10" s="419"/>
      <c r="K10" s="949">
        <f>SUM(H10:J10)</f>
        <v>0.5</v>
      </c>
      <c r="L10" s="422"/>
      <c r="M10" s="422"/>
      <c r="N10" s="422"/>
      <c r="O10" s="965"/>
      <c r="P10" s="122"/>
      <c r="Q10" s="122">
        <v>6</v>
      </c>
      <c r="R10" s="122"/>
      <c r="S10" s="1171">
        <f>SUM(P10:R10)</f>
        <v>6</v>
      </c>
      <c r="T10" s="625"/>
      <c r="U10" s="180">
        <v>5</v>
      </c>
      <c r="V10" s="625"/>
      <c r="W10" s="1171">
        <f>SUM(T10:V10)</f>
        <v>5</v>
      </c>
      <c r="X10" s="204"/>
      <c r="Y10" s="205">
        <v>2</v>
      </c>
      <c r="Z10" s="205"/>
      <c r="AA10" s="1164">
        <f>SUM(Y10:Z10)</f>
        <v>2</v>
      </c>
      <c r="AB10" s="419"/>
      <c r="AC10" s="419">
        <v>1</v>
      </c>
      <c r="AD10" s="419"/>
      <c r="AE10" s="778">
        <f t="shared" si="1"/>
        <v>1</v>
      </c>
      <c r="AF10" s="459"/>
      <c r="AG10" s="459">
        <v>1</v>
      </c>
      <c r="AH10" s="459"/>
      <c r="AI10" s="778">
        <f t="shared" si="2"/>
        <v>1</v>
      </c>
      <c r="AJ10" s="1241"/>
      <c r="AK10" s="1241"/>
      <c r="AL10" s="1241"/>
      <c r="AM10" s="905"/>
      <c r="AN10" s="122"/>
      <c r="AO10" s="122"/>
      <c r="AP10" s="122"/>
      <c r="AQ10" s="1210">
        <f>SUM(AO10:AP10)</f>
        <v>0</v>
      </c>
      <c r="AR10" s="122"/>
      <c r="AS10" s="122"/>
      <c r="AT10" s="122"/>
      <c r="AU10" s="1210">
        <f>SUM(AS10:AT10)</f>
        <v>0</v>
      </c>
      <c r="AV10" s="1088">
        <f t="shared" si="0"/>
        <v>23.5</v>
      </c>
      <c r="AW10" s="1041">
        <v>4</v>
      </c>
    </row>
    <row r="11" spans="1:50" ht="21.9" customHeight="1" x14ac:dyDescent="0.35">
      <c r="A11" s="51" t="s">
        <v>576</v>
      </c>
      <c r="B11" s="58">
        <v>3161</v>
      </c>
      <c r="C11" s="153" t="s">
        <v>388</v>
      </c>
      <c r="D11" s="419"/>
      <c r="E11" s="507"/>
      <c r="F11" s="419"/>
      <c r="G11" s="949"/>
      <c r="H11" s="419"/>
      <c r="I11" s="419"/>
      <c r="J11" s="419"/>
      <c r="K11" s="949"/>
      <c r="L11" s="422"/>
      <c r="M11" s="422"/>
      <c r="N11" s="422"/>
      <c r="O11" s="965"/>
      <c r="P11" s="122"/>
      <c r="Q11" s="122"/>
      <c r="R11" s="122"/>
      <c r="S11" s="1171"/>
      <c r="T11" s="625"/>
      <c r="U11" s="180"/>
      <c r="V11" s="625"/>
      <c r="W11" s="1171"/>
      <c r="X11" s="204"/>
      <c r="Y11" s="205">
        <v>5</v>
      </c>
      <c r="Z11" s="205"/>
      <c r="AA11" s="1164">
        <f>SUM(Y11:Z11)</f>
        <v>5</v>
      </c>
      <c r="AB11" s="419"/>
      <c r="AC11" s="419">
        <v>4</v>
      </c>
      <c r="AD11" s="419"/>
      <c r="AE11" s="778">
        <f t="shared" si="1"/>
        <v>4</v>
      </c>
      <c r="AF11" s="459"/>
      <c r="AG11" s="459">
        <v>4</v>
      </c>
      <c r="AH11" s="459"/>
      <c r="AI11" s="778">
        <f t="shared" si="2"/>
        <v>4</v>
      </c>
      <c r="AJ11" s="1241"/>
      <c r="AK11" s="1241"/>
      <c r="AL11" s="1241"/>
      <c r="AM11" s="905"/>
      <c r="AN11" s="122"/>
      <c r="AO11" s="122">
        <v>2</v>
      </c>
      <c r="AP11" s="122"/>
      <c r="AQ11" s="1210">
        <f>SUM(AO11:AP11)</f>
        <v>2</v>
      </c>
      <c r="AR11" s="122"/>
      <c r="AS11" s="122">
        <v>6</v>
      </c>
      <c r="AT11" s="122"/>
      <c r="AU11" s="1210">
        <f>SUM(AS11:AT11)</f>
        <v>6</v>
      </c>
      <c r="AV11" s="1088">
        <f t="shared" si="0"/>
        <v>21</v>
      </c>
      <c r="AW11" s="1041">
        <v>5</v>
      </c>
    </row>
    <row r="12" spans="1:50" ht="21.9" customHeight="1" x14ac:dyDescent="0.35">
      <c r="A12" s="51" t="s">
        <v>577</v>
      </c>
      <c r="B12" s="58">
        <v>2895</v>
      </c>
      <c r="C12" s="153" t="s">
        <v>578</v>
      </c>
      <c r="D12" s="419"/>
      <c r="E12" s="507">
        <v>4</v>
      </c>
      <c r="F12" s="419"/>
      <c r="G12" s="949">
        <f>SUM(D12:F12)</f>
        <v>4</v>
      </c>
      <c r="H12" s="419"/>
      <c r="I12" s="419">
        <v>6</v>
      </c>
      <c r="J12" s="419"/>
      <c r="K12" s="949">
        <f>SUM(H12:J12)</f>
        <v>6</v>
      </c>
      <c r="L12" s="422">
        <v>6</v>
      </c>
      <c r="M12" s="422"/>
      <c r="N12" s="422"/>
      <c r="O12" s="965">
        <f>SUM(L12:N12)</f>
        <v>6</v>
      </c>
      <c r="P12" s="122"/>
      <c r="Q12" s="122">
        <v>4</v>
      </c>
      <c r="R12" s="122"/>
      <c r="S12" s="1171">
        <f>SUM(P12:R12)</f>
        <v>4</v>
      </c>
      <c r="T12" s="625"/>
      <c r="U12" s="180">
        <v>6</v>
      </c>
      <c r="V12" s="625"/>
      <c r="W12" s="1171">
        <f>SUM(T12:V12)</f>
        <v>6</v>
      </c>
      <c r="X12" s="204"/>
      <c r="Y12" s="205">
        <v>6</v>
      </c>
      <c r="Z12" s="205"/>
      <c r="AA12" s="1164">
        <f>SUM(Y12:Z12)</f>
        <v>6</v>
      </c>
      <c r="AB12" s="419"/>
      <c r="AC12" s="419">
        <v>3</v>
      </c>
      <c r="AD12" s="419"/>
      <c r="AE12" s="778">
        <f>SUM(AB12:AD12)</f>
        <v>3</v>
      </c>
      <c r="AF12" s="459"/>
      <c r="AG12" s="459">
        <v>6</v>
      </c>
      <c r="AH12" s="459">
        <v>1</v>
      </c>
      <c r="AI12" s="778">
        <f t="shared" si="2"/>
        <v>7</v>
      </c>
      <c r="AJ12" s="1241"/>
      <c r="AK12" s="1241"/>
      <c r="AL12" s="1241"/>
      <c r="AM12" s="905"/>
      <c r="AN12" s="122"/>
      <c r="AO12" s="122">
        <v>5</v>
      </c>
      <c r="AP12" s="122"/>
      <c r="AQ12" s="1210">
        <f>SUM(AO12:AP12)</f>
        <v>5</v>
      </c>
      <c r="AR12" s="122"/>
      <c r="AS12" s="122">
        <v>5</v>
      </c>
      <c r="AT12" s="122"/>
      <c r="AU12" s="1210">
        <f>SUM(AS12:AT12)</f>
        <v>5</v>
      </c>
      <c r="AV12" s="1088">
        <f t="shared" si="0"/>
        <v>52</v>
      </c>
      <c r="AW12" s="1041">
        <v>2</v>
      </c>
    </row>
    <row r="13" spans="1:50" ht="21.9" customHeight="1" x14ac:dyDescent="0.35">
      <c r="A13" s="51" t="s">
        <v>488</v>
      </c>
      <c r="B13" s="58">
        <v>3115</v>
      </c>
      <c r="C13" s="153" t="s">
        <v>489</v>
      </c>
      <c r="D13" s="419"/>
      <c r="E13" s="507"/>
      <c r="F13" s="419"/>
      <c r="G13" s="949"/>
      <c r="H13" s="419"/>
      <c r="I13" s="419"/>
      <c r="J13" s="419"/>
      <c r="K13" s="949"/>
      <c r="L13" s="422"/>
      <c r="M13" s="422"/>
      <c r="N13" s="422"/>
      <c r="O13" s="965"/>
      <c r="P13" s="122"/>
      <c r="Q13" s="122"/>
      <c r="R13" s="122"/>
      <c r="S13" s="1171"/>
      <c r="T13" s="625"/>
      <c r="U13" s="180"/>
      <c r="V13" s="625"/>
      <c r="W13" s="1171"/>
      <c r="X13" s="204"/>
      <c r="Y13" s="205">
        <v>1</v>
      </c>
      <c r="Z13" s="205"/>
      <c r="AA13" s="1164">
        <f>SUM(X13:Z13)</f>
        <v>1</v>
      </c>
      <c r="AB13" s="419"/>
      <c r="AC13" s="419"/>
      <c r="AD13" s="419"/>
      <c r="AE13" s="778"/>
      <c r="AF13" s="459"/>
      <c r="AG13" s="459"/>
      <c r="AH13" s="459"/>
      <c r="AI13" s="778">
        <f t="shared" si="2"/>
        <v>0</v>
      </c>
      <c r="AJ13" s="1241"/>
      <c r="AK13" s="1241"/>
      <c r="AL13" s="1241"/>
      <c r="AM13" s="905"/>
      <c r="AN13" s="122"/>
      <c r="AO13" s="122"/>
      <c r="AP13" s="122"/>
      <c r="AQ13" s="1210">
        <f>SUM(AO13:AP13)</f>
        <v>0</v>
      </c>
      <c r="AR13" s="122"/>
      <c r="AS13" s="122"/>
      <c r="AT13" s="122"/>
      <c r="AU13" s="1242"/>
      <c r="AV13" s="1088">
        <f t="shared" si="0"/>
        <v>1</v>
      </c>
      <c r="AW13" s="1041"/>
      <c r="AX13" s="50" t="s">
        <v>624</v>
      </c>
    </row>
    <row r="14" spans="1:50" ht="21.9" customHeight="1" x14ac:dyDescent="0.35">
      <c r="A14" s="51" t="s">
        <v>394</v>
      </c>
      <c r="B14" s="58">
        <v>4059</v>
      </c>
      <c r="C14" s="212" t="s">
        <v>241</v>
      </c>
      <c r="D14" s="419"/>
      <c r="E14" s="507"/>
      <c r="F14" s="419"/>
      <c r="G14" s="949">
        <f>SUM(D14:F14)</f>
        <v>0</v>
      </c>
      <c r="H14" s="419"/>
      <c r="I14" s="419"/>
      <c r="J14" s="419"/>
      <c r="K14" s="949"/>
      <c r="L14" s="422"/>
      <c r="M14" s="422"/>
      <c r="N14" s="422"/>
      <c r="O14" s="965"/>
      <c r="P14" s="122"/>
      <c r="Q14" s="122">
        <v>3</v>
      </c>
      <c r="R14" s="122"/>
      <c r="S14" s="1171">
        <f>SUM(P14:R14)</f>
        <v>3</v>
      </c>
      <c r="T14" s="625"/>
      <c r="U14" s="180">
        <v>1</v>
      </c>
      <c r="V14" s="625"/>
      <c r="W14" s="1171">
        <f>SUM(T14:V14)</f>
        <v>1</v>
      </c>
      <c r="X14" s="204"/>
      <c r="Y14" s="205"/>
      <c r="Z14" s="205"/>
      <c r="AA14" s="1164"/>
      <c r="AB14" s="419"/>
      <c r="AC14" s="419"/>
      <c r="AD14" s="419"/>
      <c r="AE14" s="778">
        <f>SUM(AB14:AD14)</f>
        <v>0</v>
      </c>
      <c r="AF14" s="459"/>
      <c r="AG14" s="459"/>
      <c r="AH14" s="459"/>
      <c r="AI14" s="778"/>
      <c r="AJ14" s="1241"/>
      <c r="AK14" s="1241"/>
      <c r="AL14" s="1241"/>
      <c r="AM14" s="905"/>
      <c r="AN14" s="122"/>
      <c r="AO14" s="122">
        <v>0.5</v>
      </c>
      <c r="AP14" s="122"/>
      <c r="AQ14" s="1207">
        <f>SUM(AN14:AP14)</f>
        <v>0.5</v>
      </c>
      <c r="AR14" s="122"/>
      <c r="AS14" s="122"/>
      <c r="AT14" s="122"/>
      <c r="AU14" s="1207">
        <f>SUM(AR14:AT14)</f>
        <v>0</v>
      </c>
      <c r="AV14" s="1088">
        <f t="shared" si="0"/>
        <v>4.5</v>
      </c>
      <c r="AW14" s="1041">
        <v>8</v>
      </c>
    </row>
    <row r="15" spans="1:50" ht="21.9" customHeight="1" x14ac:dyDescent="0.35">
      <c r="A15" s="51" t="s">
        <v>271</v>
      </c>
      <c r="B15" s="58">
        <v>3097</v>
      </c>
      <c r="C15" s="153" t="s">
        <v>270</v>
      </c>
      <c r="D15" s="419"/>
      <c r="E15" s="507"/>
      <c r="F15" s="419"/>
      <c r="G15" s="949"/>
      <c r="H15" s="419"/>
      <c r="I15" s="419"/>
      <c r="J15" s="419"/>
      <c r="K15" s="949"/>
      <c r="L15" s="422"/>
      <c r="M15" s="422"/>
      <c r="N15" s="422"/>
      <c r="O15" s="965"/>
      <c r="P15" s="122"/>
      <c r="Q15" s="122"/>
      <c r="R15" s="122"/>
      <c r="S15" s="1171"/>
      <c r="T15" s="625"/>
      <c r="U15" s="625"/>
      <c r="V15" s="625"/>
      <c r="W15" s="1171"/>
      <c r="X15" s="204"/>
      <c r="Y15" s="205"/>
      <c r="Z15" s="205"/>
      <c r="AA15" s="1164"/>
      <c r="AB15" s="419"/>
      <c r="AC15" s="419"/>
      <c r="AD15" s="419"/>
      <c r="AE15" s="778"/>
      <c r="AF15" s="459"/>
      <c r="AG15" s="459"/>
      <c r="AH15" s="459"/>
      <c r="AI15" s="778"/>
      <c r="AJ15" s="1241"/>
      <c r="AK15" s="1241"/>
      <c r="AL15" s="1241"/>
      <c r="AM15" s="905"/>
      <c r="AN15" s="122"/>
      <c r="AO15" s="122"/>
      <c r="AP15" s="122"/>
      <c r="AQ15" s="1242"/>
      <c r="AR15" s="122"/>
      <c r="AS15" s="122"/>
      <c r="AT15" s="122"/>
      <c r="AU15" s="1242"/>
      <c r="AV15" s="1088">
        <f t="shared" si="0"/>
        <v>0</v>
      </c>
      <c r="AW15" s="1041"/>
    </row>
    <row r="16" spans="1:50" ht="21.9" customHeight="1" x14ac:dyDescent="0.35">
      <c r="A16" s="71" t="s">
        <v>374</v>
      </c>
      <c r="B16" s="58">
        <v>4091</v>
      </c>
      <c r="C16" s="153" t="s">
        <v>375</v>
      </c>
      <c r="D16" s="419"/>
      <c r="E16" s="507"/>
      <c r="F16" s="419"/>
      <c r="G16" s="949"/>
      <c r="H16" s="419"/>
      <c r="I16" s="419"/>
      <c r="J16" s="419"/>
      <c r="K16" s="949"/>
      <c r="L16" s="422"/>
      <c r="M16" s="422"/>
      <c r="N16" s="422"/>
      <c r="O16" s="1243"/>
      <c r="P16" s="122"/>
      <c r="Q16" s="122"/>
      <c r="R16" s="122"/>
      <c r="S16" s="1171"/>
      <c r="T16" s="625"/>
      <c r="U16" s="625"/>
      <c r="V16" s="625"/>
      <c r="W16" s="1171"/>
      <c r="X16" s="204"/>
      <c r="Y16" s="205"/>
      <c r="Z16" s="205"/>
      <c r="AA16" s="1164">
        <f>SUM(X16:Z16)</f>
        <v>0</v>
      </c>
      <c r="AB16" s="419"/>
      <c r="AC16" s="419"/>
      <c r="AD16" s="419"/>
      <c r="AE16" s="778"/>
      <c r="AF16" s="459"/>
      <c r="AG16" s="459"/>
      <c r="AH16" s="459"/>
      <c r="AI16" s="778"/>
      <c r="AJ16" s="1241"/>
      <c r="AK16" s="1241"/>
      <c r="AL16" s="1241"/>
      <c r="AM16" s="905"/>
      <c r="AN16" s="122"/>
      <c r="AO16" s="122"/>
      <c r="AP16" s="122"/>
      <c r="AQ16" s="1242"/>
      <c r="AR16" s="122"/>
      <c r="AS16" s="122"/>
      <c r="AT16" s="122"/>
      <c r="AU16" s="1242"/>
      <c r="AV16" s="1088">
        <f t="shared" si="0"/>
        <v>0</v>
      </c>
      <c r="AW16" s="1041"/>
    </row>
    <row r="17" spans="1:50" ht="21.9" customHeight="1" x14ac:dyDescent="0.35">
      <c r="A17" s="64" t="s">
        <v>579</v>
      </c>
      <c r="B17" s="149">
        <v>7496</v>
      </c>
      <c r="C17" s="153" t="s">
        <v>580</v>
      </c>
      <c r="D17" s="419"/>
      <c r="E17" s="507">
        <v>1</v>
      </c>
      <c r="F17" s="419"/>
      <c r="G17" s="949">
        <f>SUM(D17:F17)</f>
        <v>1</v>
      </c>
      <c r="H17" s="419"/>
      <c r="I17" s="419"/>
      <c r="J17" s="419"/>
      <c r="K17" s="949"/>
      <c r="L17" s="422">
        <v>7</v>
      </c>
      <c r="M17" s="422"/>
      <c r="N17" s="422"/>
      <c r="O17" s="965">
        <f>SUM(L17:N17)</f>
        <v>7</v>
      </c>
      <c r="P17" s="122"/>
      <c r="Q17" s="122"/>
      <c r="R17" s="122"/>
      <c r="S17" s="1171"/>
      <c r="T17" s="625"/>
      <c r="U17" s="625"/>
      <c r="V17" s="625"/>
      <c r="W17" s="1171"/>
      <c r="X17" s="204"/>
      <c r="Y17" s="205"/>
      <c r="Z17" s="205"/>
      <c r="AA17" s="1164">
        <f>SUM(Y17:Z17)</f>
        <v>0</v>
      </c>
      <c r="AB17" s="419"/>
      <c r="AC17" s="419"/>
      <c r="AD17" s="419"/>
      <c r="AE17" s="778">
        <f>SUM(AB17:AD17)</f>
        <v>0</v>
      </c>
      <c r="AF17" s="459"/>
      <c r="AG17" s="459"/>
      <c r="AH17" s="459"/>
      <c r="AI17" s="778">
        <f>SUM(AF17:AH17)</f>
        <v>0</v>
      </c>
      <c r="AJ17" s="1241"/>
      <c r="AK17" s="1241"/>
      <c r="AL17" s="1241"/>
      <c r="AM17" s="905"/>
      <c r="AN17" s="122"/>
      <c r="AO17" s="122">
        <v>6</v>
      </c>
      <c r="AP17" s="122"/>
      <c r="AQ17" s="1210">
        <f>SUM(AN17:AP17)</f>
        <v>6</v>
      </c>
      <c r="AR17" s="122"/>
      <c r="AS17" s="122">
        <v>1</v>
      </c>
      <c r="AT17" s="122"/>
      <c r="AU17" s="1210">
        <f>SUM(AR17:AT17)</f>
        <v>1</v>
      </c>
      <c r="AV17" s="1088">
        <f t="shared" si="0"/>
        <v>15</v>
      </c>
      <c r="AW17" s="1041">
        <v>6</v>
      </c>
    </row>
    <row r="18" spans="1:50" ht="21.9" customHeight="1" x14ac:dyDescent="0.35">
      <c r="A18" s="51" t="s">
        <v>661</v>
      </c>
      <c r="B18" s="58">
        <v>4004</v>
      </c>
      <c r="C18" s="153" t="s">
        <v>662</v>
      </c>
      <c r="D18" s="419"/>
      <c r="E18" s="507">
        <v>5</v>
      </c>
      <c r="F18" s="419"/>
      <c r="G18" s="949">
        <f>SUM(D18:F18)</f>
        <v>5</v>
      </c>
      <c r="H18" s="419"/>
      <c r="I18" s="419">
        <v>7</v>
      </c>
      <c r="J18" s="419"/>
      <c r="K18" s="949">
        <f>SUM(H18:J18)</f>
        <v>7</v>
      </c>
      <c r="L18" s="422"/>
      <c r="M18" s="422"/>
      <c r="N18" s="422"/>
      <c r="O18" s="965"/>
      <c r="P18" s="122"/>
      <c r="Q18" s="122"/>
      <c r="R18" s="122"/>
      <c r="S18" s="1171"/>
      <c r="T18" s="625"/>
      <c r="U18" s="625"/>
      <c r="V18" s="625"/>
      <c r="W18" s="1171"/>
      <c r="X18" s="204"/>
      <c r="Y18" s="205"/>
      <c r="Z18" s="205"/>
      <c r="AA18" s="1164"/>
      <c r="AB18" s="419"/>
      <c r="AC18" s="419"/>
      <c r="AD18" s="419"/>
      <c r="AE18" s="778"/>
      <c r="AF18" s="459"/>
      <c r="AG18" s="459"/>
      <c r="AH18" s="459"/>
      <c r="AI18" s="778"/>
      <c r="AJ18" s="1241"/>
      <c r="AK18" s="1241"/>
      <c r="AL18" s="1241"/>
      <c r="AM18" s="905">
        <f>SUM(AJ18:AL18)</f>
        <v>0</v>
      </c>
      <c r="AN18" s="122"/>
      <c r="AO18" s="122"/>
      <c r="AP18" s="122"/>
      <c r="AQ18" s="1242"/>
      <c r="AR18" s="122"/>
      <c r="AS18" s="122"/>
      <c r="AT18" s="122"/>
      <c r="AU18" s="1242"/>
      <c r="AV18" s="1088">
        <f t="shared" si="0"/>
        <v>12</v>
      </c>
      <c r="AW18" s="1041"/>
      <c r="AX18" s="50" t="s">
        <v>624</v>
      </c>
    </row>
    <row r="19" spans="1:50" ht="21.9" customHeight="1" x14ac:dyDescent="0.35">
      <c r="A19" s="148" t="s">
        <v>697</v>
      </c>
      <c r="B19" s="149">
        <v>3030</v>
      </c>
      <c r="C19" s="103" t="s">
        <v>698</v>
      </c>
      <c r="D19" s="1244"/>
      <c r="E19" s="507"/>
      <c r="F19" s="419"/>
      <c r="G19" s="949"/>
      <c r="H19" s="419"/>
      <c r="I19" s="419"/>
      <c r="J19" s="419"/>
      <c r="K19" s="949"/>
      <c r="L19" s="422">
        <v>4</v>
      </c>
      <c r="M19" s="422"/>
      <c r="N19" s="422"/>
      <c r="O19" s="965">
        <f>SUM(L19:N19)</f>
        <v>4</v>
      </c>
      <c r="P19" s="122"/>
      <c r="Q19" s="122"/>
      <c r="R19" s="122"/>
      <c r="S19" s="1171"/>
      <c r="T19" s="625"/>
      <c r="U19" s="625"/>
      <c r="V19" s="625"/>
      <c r="W19" s="1171"/>
      <c r="X19" s="204"/>
      <c r="Y19" s="205"/>
      <c r="Z19" s="205"/>
      <c r="AA19" s="1164"/>
      <c r="AB19" s="419"/>
      <c r="AC19" s="419"/>
      <c r="AD19" s="419"/>
      <c r="AE19" s="778"/>
      <c r="AF19" s="459"/>
      <c r="AG19" s="459"/>
      <c r="AH19" s="459"/>
      <c r="AI19" s="778"/>
      <c r="AJ19" s="1241"/>
      <c r="AK19" s="1241"/>
      <c r="AL19" s="1241"/>
      <c r="AM19" s="905"/>
      <c r="AN19" s="122"/>
      <c r="AO19" s="122"/>
      <c r="AP19" s="122"/>
      <c r="AQ19" s="1242"/>
      <c r="AR19" s="122"/>
      <c r="AS19" s="122"/>
      <c r="AT19" s="122"/>
      <c r="AU19" s="1242"/>
      <c r="AV19" s="1088">
        <f t="shared" si="0"/>
        <v>4</v>
      </c>
      <c r="AW19" s="1041"/>
    </row>
    <row r="20" spans="1:50" ht="21.9" customHeight="1" x14ac:dyDescent="0.35">
      <c r="A20" s="148" t="s">
        <v>96</v>
      </c>
      <c r="B20" s="149">
        <v>2567</v>
      </c>
      <c r="C20" s="56" t="s">
        <v>159</v>
      </c>
      <c r="D20" s="1244"/>
      <c r="E20" s="507"/>
      <c r="F20" s="419"/>
      <c r="G20" s="949"/>
      <c r="H20" s="419"/>
      <c r="I20" s="419"/>
      <c r="J20" s="419"/>
      <c r="K20" s="949"/>
      <c r="L20" s="422"/>
      <c r="M20" s="422"/>
      <c r="N20" s="422"/>
      <c r="O20" s="965"/>
      <c r="P20" s="122"/>
      <c r="Q20" s="122"/>
      <c r="R20" s="122"/>
      <c r="S20" s="1171"/>
      <c r="T20" s="625"/>
      <c r="U20" s="625"/>
      <c r="V20" s="625"/>
      <c r="W20" s="1171"/>
      <c r="X20" s="204"/>
      <c r="Y20" s="205">
        <v>3</v>
      </c>
      <c r="Z20" s="205"/>
      <c r="AA20" s="1164">
        <f>SUM(X20:Z20)</f>
        <v>3</v>
      </c>
      <c r="AB20" s="419"/>
      <c r="AC20" s="419"/>
      <c r="AD20" s="419"/>
      <c r="AE20" s="778"/>
      <c r="AF20" s="459"/>
      <c r="AG20" s="459"/>
      <c r="AH20" s="459"/>
      <c r="AI20" s="778"/>
      <c r="AJ20" s="1241"/>
      <c r="AK20" s="1241"/>
      <c r="AL20" s="1241"/>
      <c r="AM20" s="905"/>
      <c r="AN20" s="122"/>
      <c r="AO20" s="122"/>
      <c r="AP20" s="122"/>
      <c r="AQ20" s="1242"/>
      <c r="AR20" s="122"/>
      <c r="AS20" s="122"/>
      <c r="AT20" s="122"/>
      <c r="AU20" s="1242"/>
      <c r="AV20" s="1088">
        <f t="shared" si="0"/>
        <v>3</v>
      </c>
      <c r="AW20" s="1041"/>
      <c r="AX20" s="50" t="s">
        <v>624</v>
      </c>
    </row>
    <row r="21" spans="1:50" ht="21.9" customHeight="1" x14ac:dyDescent="0.35">
      <c r="A21" s="51" t="s">
        <v>596</v>
      </c>
      <c r="B21" s="58">
        <v>3159</v>
      </c>
      <c r="C21" s="153" t="s">
        <v>752</v>
      </c>
      <c r="D21" s="419"/>
      <c r="E21" s="507"/>
      <c r="F21" s="419"/>
      <c r="G21" s="949"/>
      <c r="H21" s="419"/>
      <c r="I21" s="419"/>
      <c r="J21" s="419"/>
      <c r="K21" s="949"/>
      <c r="L21" s="422"/>
      <c r="M21" s="422"/>
      <c r="N21" s="422"/>
      <c r="O21" s="965"/>
      <c r="P21" s="122"/>
      <c r="Q21" s="122">
        <v>5</v>
      </c>
      <c r="R21" s="122"/>
      <c r="S21" s="1171">
        <f>SUM(P21:R21)</f>
        <v>5</v>
      </c>
      <c r="T21" s="625"/>
      <c r="U21" s="625">
        <v>3</v>
      </c>
      <c r="V21" s="625"/>
      <c r="W21" s="1171">
        <f>SUM(T21:V21)</f>
        <v>3</v>
      </c>
      <c r="X21" s="204"/>
      <c r="Y21" s="205"/>
      <c r="Z21" s="205"/>
      <c r="AA21" s="1164"/>
      <c r="AB21" s="419"/>
      <c r="AC21" s="419"/>
      <c r="AD21" s="419"/>
      <c r="AE21" s="1245"/>
      <c r="AF21" s="419"/>
      <c r="AG21" s="419"/>
      <c r="AH21" s="419"/>
      <c r="AI21" s="1245"/>
      <c r="AJ21" s="1241"/>
      <c r="AK21" s="1241"/>
      <c r="AL21" s="1241"/>
      <c r="AM21" s="905">
        <f>SUM(AJ21:AL21)</f>
        <v>0</v>
      </c>
      <c r="AN21" s="122"/>
      <c r="AO21" s="122"/>
      <c r="AP21" s="122"/>
      <c r="AQ21" s="1242"/>
      <c r="AR21" s="122"/>
      <c r="AS21" s="122"/>
      <c r="AT21" s="122"/>
      <c r="AU21" s="1242"/>
      <c r="AV21" s="1088">
        <f t="shared" si="0"/>
        <v>8</v>
      </c>
      <c r="AW21" s="855"/>
      <c r="AX21" s="50" t="s">
        <v>624</v>
      </c>
    </row>
    <row r="22" spans="1:50" ht="21.9" customHeight="1" x14ac:dyDescent="0.35">
      <c r="A22" s="153" t="s">
        <v>230</v>
      </c>
      <c r="B22" s="1160"/>
      <c r="C22" s="55" t="s">
        <v>231</v>
      </c>
      <c r="D22" s="419"/>
      <c r="E22" s="507"/>
      <c r="F22" s="507"/>
      <c r="G22" s="903"/>
      <c r="H22" s="507"/>
      <c r="I22" s="507"/>
      <c r="J22" s="507"/>
      <c r="K22" s="903"/>
      <c r="L22" s="468"/>
      <c r="M22" s="468"/>
      <c r="N22" s="468"/>
      <c r="O22" s="1246"/>
      <c r="P22" s="705"/>
      <c r="Q22" s="705"/>
      <c r="R22" s="705"/>
      <c r="S22" s="1247"/>
      <c r="T22" s="702"/>
      <c r="U22" s="702"/>
      <c r="V22" s="702"/>
      <c r="W22" s="1247"/>
      <c r="X22" s="205"/>
      <c r="Y22" s="205"/>
      <c r="Z22" s="205"/>
      <c r="AA22" s="1164"/>
      <c r="AB22" s="507"/>
      <c r="AC22" s="507">
        <v>2</v>
      </c>
      <c r="AD22" s="507"/>
      <c r="AE22" s="1248">
        <f>SUM(AB22:AD22)</f>
        <v>2</v>
      </c>
      <c r="AF22" s="507"/>
      <c r="AG22" s="507">
        <v>3</v>
      </c>
      <c r="AH22" s="507"/>
      <c r="AI22" s="1248">
        <f>SUM(AF22:AH22)</f>
        <v>3</v>
      </c>
      <c r="AJ22" s="1249"/>
      <c r="AK22" s="1249"/>
      <c r="AL22" s="1249"/>
      <c r="AM22" s="904"/>
      <c r="AN22" s="705"/>
      <c r="AO22" s="705"/>
      <c r="AP22" s="705"/>
      <c r="AQ22" s="1250"/>
      <c r="AR22" s="705"/>
      <c r="AS22" s="705"/>
      <c r="AT22" s="705"/>
      <c r="AU22" s="1250"/>
      <c r="AV22" s="1088">
        <f t="shared" si="0"/>
        <v>5</v>
      </c>
      <c r="AW22" s="855"/>
      <c r="AX22" s="50" t="s">
        <v>624</v>
      </c>
    </row>
    <row r="23" spans="1:50" ht="21.9" customHeight="1" x14ac:dyDescent="0.35">
      <c r="A23" s="153" t="s">
        <v>753</v>
      </c>
      <c r="B23" s="1160">
        <v>2654</v>
      </c>
      <c r="C23" s="55" t="s">
        <v>754</v>
      </c>
      <c r="D23" s="419"/>
      <c r="E23" s="507"/>
      <c r="F23" s="507"/>
      <c r="G23" s="903"/>
      <c r="H23" s="507"/>
      <c r="I23" s="507"/>
      <c r="J23" s="507"/>
      <c r="K23" s="903"/>
      <c r="L23" s="468"/>
      <c r="M23" s="468"/>
      <c r="N23" s="468"/>
      <c r="O23" s="1246"/>
      <c r="P23" s="705"/>
      <c r="Q23" s="705"/>
      <c r="R23" s="705"/>
      <c r="S23" s="1247"/>
      <c r="T23" s="702"/>
      <c r="U23" s="702"/>
      <c r="V23" s="702"/>
      <c r="W23" s="1247"/>
      <c r="X23" s="205"/>
      <c r="Y23" s="205"/>
      <c r="Z23" s="205"/>
      <c r="AA23" s="1164"/>
      <c r="AB23" s="507"/>
      <c r="AC23" s="507"/>
      <c r="AD23" s="507"/>
      <c r="AE23" s="1248"/>
      <c r="AF23" s="507"/>
      <c r="AG23" s="507"/>
      <c r="AH23" s="507"/>
      <c r="AI23" s="1248"/>
      <c r="AJ23" s="1249"/>
      <c r="AK23" s="1249"/>
      <c r="AL23" s="1249"/>
      <c r="AM23" s="904"/>
      <c r="AN23" s="705"/>
      <c r="AO23" s="705"/>
      <c r="AP23" s="705"/>
      <c r="AQ23" s="1250"/>
      <c r="AR23" s="705"/>
      <c r="AS23" s="705"/>
      <c r="AT23" s="705"/>
      <c r="AU23" s="1250"/>
      <c r="AV23" s="1088"/>
      <c r="AW23" s="855"/>
    </row>
    <row r="24" spans="1:50" ht="21.9" customHeight="1" x14ac:dyDescent="0.35">
      <c r="A24" s="1413" t="s">
        <v>111</v>
      </c>
      <c r="B24" s="1414"/>
      <c r="C24" s="1414"/>
      <c r="D24" s="459"/>
      <c r="E24" s="619"/>
      <c r="F24" s="619"/>
      <c r="G24" s="903"/>
      <c r="H24" s="619"/>
      <c r="I24" s="619"/>
      <c r="J24" s="619"/>
      <c r="K24" s="903"/>
      <c r="L24" s="468"/>
      <c r="M24" s="468"/>
      <c r="N24" s="468"/>
      <c r="O24" s="1246"/>
      <c r="P24" s="705"/>
      <c r="Q24" s="705"/>
      <c r="R24" s="705"/>
      <c r="S24" s="1247"/>
      <c r="T24" s="702"/>
      <c r="U24" s="702"/>
      <c r="V24" s="702"/>
      <c r="W24" s="1247"/>
      <c r="X24" s="205"/>
      <c r="Y24" s="205"/>
      <c r="Z24" s="205"/>
      <c r="AA24" s="1164"/>
      <c r="AB24" s="507"/>
      <c r="AC24" s="507"/>
      <c r="AD24" s="507"/>
      <c r="AE24" s="1251"/>
      <c r="AF24" s="619"/>
      <c r="AG24" s="619"/>
      <c r="AH24" s="619"/>
      <c r="AI24" s="1251"/>
      <c r="AJ24" s="1249"/>
      <c r="AK24" s="1249"/>
      <c r="AL24" s="1249"/>
      <c r="AM24" s="904"/>
      <c r="AN24" s="705"/>
      <c r="AO24" s="705"/>
      <c r="AP24" s="705"/>
      <c r="AQ24" s="1250"/>
      <c r="AR24" s="705"/>
      <c r="AS24" s="705"/>
      <c r="AT24" s="705"/>
      <c r="AU24" s="1250"/>
      <c r="AV24" s="1088">
        <f t="shared" si="0"/>
        <v>0</v>
      </c>
      <c r="AW24" s="50" t="s">
        <v>499</v>
      </c>
    </row>
    <row r="25" spans="1:50" ht="21" customHeight="1" x14ac:dyDescent="0.35">
      <c r="A25" s="71" t="s">
        <v>376</v>
      </c>
      <c r="B25" s="96">
        <v>3070</v>
      </c>
      <c r="C25" s="166" t="s">
        <v>377</v>
      </c>
      <c r="D25" s="419"/>
      <c r="E25" s="507"/>
      <c r="F25" s="507"/>
      <c r="G25" s="903"/>
      <c r="H25" s="507"/>
      <c r="I25" s="507"/>
      <c r="J25" s="507"/>
      <c r="K25" s="903"/>
      <c r="L25" s="1186"/>
      <c r="M25" s="1186"/>
      <c r="N25" s="1186"/>
      <c r="O25" s="1252"/>
      <c r="P25" s="1187"/>
      <c r="Q25" s="1187"/>
      <c r="R25" s="1187"/>
      <c r="S25" s="1194"/>
      <c r="T25" s="1193"/>
      <c r="U25" s="1193"/>
      <c r="V25" s="1193"/>
      <c r="W25" s="1194"/>
      <c r="X25" s="205"/>
      <c r="Y25" s="205"/>
      <c r="Z25" s="205"/>
      <c r="AA25" s="1164"/>
      <c r="AB25" s="1183"/>
      <c r="AC25" s="1183"/>
      <c r="AD25" s="1183"/>
      <c r="AE25" s="1253"/>
      <c r="AF25" s="1254"/>
      <c r="AG25" s="1254"/>
      <c r="AH25" s="1254"/>
      <c r="AI25" s="1253"/>
      <c r="AJ25" s="1255"/>
      <c r="AK25" s="1255"/>
      <c r="AL25" s="1255"/>
      <c r="AM25" s="1184"/>
      <c r="AN25" s="1187"/>
      <c r="AO25" s="1187"/>
      <c r="AP25" s="1187"/>
      <c r="AQ25" s="1256"/>
      <c r="AR25" s="1187"/>
      <c r="AS25" s="1187"/>
      <c r="AT25" s="1187"/>
      <c r="AU25" s="1256"/>
      <c r="AV25" s="1088">
        <f t="shared" si="0"/>
        <v>0</v>
      </c>
      <c r="AW25" s="1048"/>
    </row>
    <row r="26" spans="1:50" ht="21" customHeight="1" x14ac:dyDescent="0.35">
      <c r="A26" s="51" t="s">
        <v>357</v>
      </c>
      <c r="B26" s="96">
        <v>3021</v>
      </c>
      <c r="C26" s="55" t="s">
        <v>358</v>
      </c>
      <c r="D26" s="419">
        <v>1</v>
      </c>
      <c r="E26" s="507"/>
      <c r="F26" s="507"/>
      <c r="G26" s="903">
        <f>SUM(D26:F26)</f>
        <v>1</v>
      </c>
      <c r="H26" s="507">
        <v>1</v>
      </c>
      <c r="I26" s="507"/>
      <c r="J26" s="507"/>
      <c r="K26" s="903">
        <f>SUM(H26:J26)</f>
        <v>1</v>
      </c>
      <c r="L26" s="1186"/>
      <c r="M26" s="1186"/>
      <c r="N26" s="1186">
        <v>3</v>
      </c>
      <c r="O26" s="1252">
        <f>SUM(N26)</f>
        <v>3</v>
      </c>
      <c r="P26" s="1187"/>
      <c r="Q26" s="1187"/>
      <c r="R26" s="1187"/>
      <c r="S26" s="1194"/>
      <c r="T26" s="1193"/>
      <c r="U26" s="1193"/>
      <c r="V26" s="1193"/>
      <c r="W26" s="1194"/>
      <c r="X26" s="205"/>
      <c r="Y26" s="205"/>
      <c r="Z26" s="205"/>
      <c r="AA26" s="1164"/>
      <c r="AB26" s="1183"/>
      <c r="AC26" s="1183"/>
      <c r="AD26" s="1183"/>
      <c r="AE26" s="1253">
        <f>SUM(AB26:AD26)</f>
        <v>0</v>
      </c>
      <c r="AF26" s="1183"/>
      <c r="AG26" s="1254"/>
      <c r="AH26" s="1254"/>
      <c r="AI26" s="1253">
        <f>SUM(AF26:AH26)</f>
        <v>0</v>
      </c>
      <c r="AJ26" s="1255"/>
      <c r="AK26" s="1255"/>
      <c r="AL26" s="1255"/>
      <c r="AM26" s="1184"/>
      <c r="AN26" s="1187"/>
      <c r="AO26" s="1187"/>
      <c r="AP26" s="1187"/>
      <c r="AQ26" s="1256"/>
      <c r="AR26" s="1187"/>
      <c r="AS26" s="1187"/>
      <c r="AT26" s="1187"/>
      <c r="AU26" s="1256"/>
      <c r="AV26" s="1088">
        <f t="shared" si="0"/>
        <v>5</v>
      </c>
      <c r="AW26" s="1048">
        <v>5</v>
      </c>
    </row>
    <row r="27" spans="1:50" ht="21" customHeight="1" x14ac:dyDescent="0.35">
      <c r="A27" s="51" t="s">
        <v>242</v>
      </c>
      <c r="B27" s="96">
        <v>2948</v>
      </c>
      <c r="C27" s="55" t="s">
        <v>241</v>
      </c>
      <c r="D27" s="419">
        <v>2</v>
      </c>
      <c r="E27" s="507"/>
      <c r="F27" s="507"/>
      <c r="G27" s="903">
        <f>SUM(D27:F27)</f>
        <v>2</v>
      </c>
      <c r="H27" s="507">
        <v>2</v>
      </c>
      <c r="I27" s="507"/>
      <c r="J27" s="507"/>
      <c r="K27" s="903">
        <f>SUM(H27:J27)</f>
        <v>2</v>
      </c>
      <c r="L27" s="1186"/>
      <c r="M27" s="1186"/>
      <c r="N27" s="1186"/>
      <c r="O27" s="1257"/>
      <c r="P27" s="1187">
        <v>3</v>
      </c>
      <c r="Q27" s="1187"/>
      <c r="R27" s="1187"/>
      <c r="S27" s="1194">
        <f>SUM(P27:R27)</f>
        <v>3</v>
      </c>
      <c r="T27" s="1193">
        <v>2</v>
      </c>
      <c r="U27" s="1193"/>
      <c r="V27" s="1193"/>
      <c r="W27" s="1194">
        <f>SUM(T27:V27)</f>
        <v>2</v>
      </c>
      <c r="X27" s="205"/>
      <c r="Y27" s="205"/>
      <c r="Z27" s="205"/>
      <c r="AA27" s="1164"/>
      <c r="AB27" s="1183"/>
      <c r="AC27" s="1183"/>
      <c r="AD27" s="1183"/>
      <c r="AE27" s="1253">
        <f>SUM(AB27:AD27)</f>
        <v>0</v>
      </c>
      <c r="AF27" s="1254"/>
      <c r="AG27" s="1254"/>
      <c r="AH27" s="1254"/>
      <c r="AI27" s="1253"/>
      <c r="AJ27" s="1255"/>
      <c r="AK27" s="1255"/>
      <c r="AL27" s="1255"/>
      <c r="AM27" s="1184"/>
      <c r="AN27" s="1187">
        <v>2</v>
      </c>
      <c r="AO27" s="1187"/>
      <c r="AP27" s="1187"/>
      <c r="AQ27" s="1258">
        <f>SUM(AN27:AP27)</f>
        <v>2</v>
      </c>
      <c r="AR27" s="1187">
        <v>2</v>
      </c>
      <c r="AS27" s="1187"/>
      <c r="AT27" s="1187"/>
      <c r="AU27" s="1258">
        <f>SUM(AR27:AT27)</f>
        <v>2</v>
      </c>
      <c r="AV27" s="1088">
        <f t="shared" si="0"/>
        <v>13</v>
      </c>
      <c r="AW27" s="1048">
        <v>4</v>
      </c>
    </row>
    <row r="28" spans="1:50" ht="21" customHeight="1" x14ac:dyDescent="0.35">
      <c r="A28" s="51" t="s">
        <v>410</v>
      </c>
      <c r="B28" s="96">
        <v>4114</v>
      </c>
      <c r="C28" s="55" t="s">
        <v>40</v>
      </c>
      <c r="D28" s="419"/>
      <c r="E28" s="507"/>
      <c r="F28" s="507"/>
      <c r="G28" s="903"/>
      <c r="H28" s="507"/>
      <c r="I28" s="507"/>
      <c r="J28" s="507"/>
      <c r="K28" s="903"/>
      <c r="L28" s="1186"/>
      <c r="M28" s="1186"/>
      <c r="N28" s="1186"/>
      <c r="O28" s="1252"/>
      <c r="P28" s="1187">
        <v>5</v>
      </c>
      <c r="Q28" s="1187"/>
      <c r="R28" s="1187"/>
      <c r="S28" s="1194">
        <f>SUM(P28:R28)</f>
        <v>5</v>
      </c>
      <c r="T28" s="1193">
        <v>5</v>
      </c>
      <c r="U28" s="1193"/>
      <c r="V28" s="1193">
        <v>2</v>
      </c>
      <c r="W28" s="1194">
        <f>SUM(T28:V28)</f>
        <v>7</v>
      </c>
      <c r="X28" s="205"/>
      <c r="Y28" s="205"/>
      <c r="Z28" s="205"/>
      <c r="AA28" s="1164"/>
      <c r="AB28" s="1183">
        <v>2</v>
      </c>
      <c r="AC28" s="1183"/>
      <c r="AD28" s="1183">
        <v>1</v>
      </c>
      <c r="AE28" s="1253">
        <f>SUM(AB28:AD28)</f>
        <v>3</v>
      </c>
      <c r="AF28" s="1254">
        <v>2</v>
      </c>
      <c r="AG28" s="1254"/>
      <c r="AH28" s="1254"/>
      <c r="AI28" s="1253">
        <f>SUM(AF28:AH28)</f>
        <v>2</v>
      </c>
      <c r="AJ28" s="1255"/>
      <c r="AK28" s="1255"/>
      <c r="AL28" s="1255"/>
      <c r="AM28" s="1184"/>
      <c r="AN28" s="1187">
        <v>5</v>
      </c>
      <c r="AO28" s="1187"/>
      <c r="AP28" s="1187"/>
      <c r="AQ28" s="1258">
        <f>SUM(AN28:AP28)</f>
        <v>5</v>
      </c>
      <c r="AR28" s="1187">
        <v>3</v>
      </c>
      <c r="AS28" s="1187"/>
      <c r="AT28" s="1187"/>
      <c r="AU28" s="1258">
        <f>SUM(AR28:AT28)</f>
        <v>3</v>
      </c>
      <c r="AV28" s="1088">
        <f t="shared" si="0"/>
        <v>25</v>
      </c>
      <c r="AW28" s="1048">
        <v>1</v>
      </c>
    </row>
    <row r="29" spans="1:50" ht="21" customHeight="1" x14ac:dyDescent="0.35">
      <c r="A29" s="51" t="s">
        <v>685</v>
      </c>
      <c r="B29" s="96">
        <v>4033</v>
      </c>
      <c r="C29" s="55" t="s">
        <v>231</v>
      </c>
      <c r="D29" s="419"/>
      <c r="E29" s="507"/>
      <c r="F29" s="507"/>
      <c r="G29" s="903"/>
      <c r="H29" s="507"/>
      <c r="I29" s="507"/>
      <c r="J29" s="507"/>
      <c r="K29" s="903"/>
      <c r="L29" s="1186"/>
      <c r="M29" s="1186"/>
      <c r="N29" s="1186">
        <v>6</v>
      </c>
      <c r="O29" s="1252">
        <f>SUM(L29:N29)</f>
        <v>6</v>
      </c>
      <c r="P29" s="1187">
        <v>4</v>
      </c>
      <c r="Q29" s="1187"/>
      <c r="R29" s="1187"/>
      <c r="S29" s="1194">
        <f>SUM(P29:R29)</f>
        <v>4</v>
      </c>
      <c r="T29" s="1193">
        <v>4</v>
      </c>
      <c r="U29" s="1193"/>
      <c r="V29" s="1193"/>
      <c r="W29" s="1194">
        <f>SUM(T29:V29)</f>
        <v>4</v>
      </c>
      <c r="X29" s="205"/>
      <c r="Y29" s="205"/>
      <c r="Z29" s="205"/>
      <c r="AA29" s="1164"/>
      <c r="AB29" s="1183"/>
      <c r="AC29" s="1183"/>
      <c r="AD29" s="1183"/>
      <c r="AE29" s="1253"/>
      <c r="AF29" s="1254"/>
      <c r="AG29" s="1254"/>
      <c r="AH29" s="1254"/>
      <c r="AI29" s="1253"/>
      <c r="AJ29" s="1255"/>
      <c r="AK29" s="1255"/>
      <c r="AL29" s="1255"/>
      <c r="AM29" s="1184"/>
      <c r="AN29" s="1187"/>
      <c r="AO29" s="1187"/>
      <c r="AP29" s="1187"/>
      <c r="AQ29" s="1258"/>
      <c r="AR29" s="1187"/>
      <c r="AS29" s="1187"/>
      <c r="AT29" s="1187"/>
      <c r="AU29" s="1258"/>
      <c r="AV29" s="1088">
        <f t="shared" si="0"/>
        <v>14</v>
      </c>
      <c r="AW29" s="1048">
        <v>3</v>
      </c>
    </row>
    <row r="30" spans="1:50" ht="21" customHeight="1" x14ac:dyDescent="0.35">
      <c r="A30" s="51" t="s">
        <v>686</v>
      </c>
      <c r="B30" s="96">
        <v>2968</v>
      </c>
      <c r="C30" s="55" t="s">
        <v>687</v>
      </c>
      <c r="D30" s="419"/>
      <c r="E30" s="507"/>
      <c r="F30" s="507"/>
      <c r="G30" s="903"/>
      <c r="H30" s="507"/>
      <c r="I30" s="507"/>
      <c r="J30" s="507"/>
      <c r="K30" s="903"/>
      <c r="L30" s="1186"/>
      <c r="M30" s="1186"/>
      <c r="N30" s="1186">
        <v>5</v>
      </c>
      <c r="O30" s="1252">
        <f>SUM(L30:N30)</f>
        <v>5</v>
      </c>
      <c r="P30" s="1187">
        <v>2</v>
      </c>
      <c r="Q30" s="1187"/>
      <c r="R30" s="1187"/>
      <c r="S30" s="1194">
        <f>SUM(P30:R30)</f>
        <v>2</v>
      </c>
      <c r="T30" s="1193">
        <v>3</v>
      </c>
      <c r="U30" s="1193"/>
      <c r="V30" s="1193"/>
      <c r="W30" s="1194">
        <f>SUM(T30:V30)</f>
        <v>3</v>
      </c>
      <c r="X30" s="205">
        <v>1</v>
      </c>
      <c r="Y30" s="205"/>
      <c r="Z30" s="205"/>
      <c r="AA30" s="1164">
        <f>SUM(X30:Z30)</f>
        <v>1</v>
      </c>
      <c r="AB30" s="1183">
        <v>1</v>
      </c>
      <c r="AC30" s="1183"/>
      <c r="AD30" s="1183"/>
      <c r="AE30" s="1253">
        <f>SUM(AB30:AD30)</f>
        <v>1</v>
      </c>
      <c r="AF30" s="1254">
        <v>1</v>
      </c>
      <c r="AG30" s="1254"/>
      <c r="AH30" s="1254"/>
      <c r="AI30" s="1253">
        <f>SUM(AF30:AH30)</f>
        <v>1</v>
      </c>
      <c r="AJ30" s="1255"/>
      <c r="AK30" s="1255"/>
      <c r="AL30" s="1255"/>
      <c r="AM30" s="1184"/>
      <c r="AN30" s="1187">
        <v>3</v>
      </c>
      <c r="AO30" s="1187"/>
      <c r="AP30" s="1187"/>
      <c r="AQ30" s="1258">
        <f>SUM(AN30:AP30)</f>
        <v>3</v>
      </c>
      <c r="AR30" s="1187">
        <v>4</v>
      </c>
      <c r="AS30" s="1187"/>
      <c r="AT30" s="1187"/>
      <c r="AU30" s="1258">
        <f>SUM(AR30:AT30)</f>
        <v>4</v>
      </c>
      <c r="AV30" s="1088">
        <f t="shared" si="0"/>
        <v>20</v>
      </c>
      <c r="AW30" s="1048">
        <v>2</v>
      </c>
    </row>
    <row r="31" spans="1:50" ht="21" customHeight="1" x14ac:dyDescent="0.35">
      <c r="A31" s="51" t="s">
        <v>716</v>
      </c>
      <c r="B31" s="96">
        <v>3144</v>
      </c>
      <c r="C31" s="55" t="s">
        <v>358</v>
      </c>
      <c r="D31" s="419"/>
      <c r="E31" s="507"/>
      <c r="F31" s="507"/>
      <c r="G31" s="904"/>
      <c r="H31" s="507"/>
      <c r="I31" s="507"/>
      <c r="J31" s="507"/>
      <c r="K31" s="904"/>
      <c r="L31" s="1186"/>
      <c r="M31" s="1186">
        <v>1</v>
      </c>
      <c r="N31" s="1186"/>
      <c r="O31" s="1252">
        <f>SUM(L31:N31)</f>
        <v>1</v>
      </c>
      <c r="P31" s="1187"/>
      <c r="Q31" s="1187"/>
      <c r="R31" s="1187"/>
      <c r="S31" s="1194"/>
      <c r="T31" s="1193"/>
      <c r="U31" s="1193"/>
      <c r="V31" s="1193"/>
      <c r="W31" s="1194"/>
      <c r="X31" s="205"/>
      <c r="Y31" s="205"/>
      <c r="Z31" s="205"/>
      <c r="AA31" s="1164">
        <f>SUM(Y31:Z31)</f>
        <v>0</v>
      </c>
      <c r="AB31" s="1183"/>
      <c r="AC31" s="1183"/>
      <c r="AD31" s="1183"/>
      <c r="AE31" s="1259"/>
      <c r="AF31" s="1260"/>
      <c r="AG31" s="1260"/>
      <c r="AH31" s="1260"/>
      <c r="AI31" s="1259"/>
      <c r="AJ31" s="1255"/>
      <c r="AK31" s="1255"/>
      <c r="AL31" s="1255"/>
      <c r="AM31" s="1184"/>
      <c r="AN31" s="1187"/>
      <c r="AO31" s="1187"/>
      <c r="AP31" s="1187"/>
      <c r="AQ31" s="1256">
        <f>SUM(AN31:AP31)</f>
        <v>0</v>
      </c>
      <c r="AR31" s="1187"/>
      <c r="AS31" s="1187"/>
      <c r="AT31" s="1187"/>
      <c r="AU31" s="1256">
        <f>SUM(AR31:AT31)</f>
        <v>0</v>
      </c>
      <c r="AV31" s="1088">
        <f t="shared" si="0"/>
        <v>1</v>
      </c>
      <c r="AW31" s="1048"/>
      <c r="AX31" s="50" t="s">
        <v>624</v>
      </c>
    </row>
    <row r="32" spans="1:50" ht="21" customHeight="1" x14ac:dyDescent="0.35">
      <c r="A32" s="47" t="s">
        <v>360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</row>
    <row r="33" spans="1:48" ht="21" customHeight="1" x14ac:dyDescent="0.35"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</row>
    <row r="34" spans="1:48" ht="21" customHeight="1" x14ac:dyDescent="0.35">
      <c r="A34" s="50" t="s">
        <v>636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</row>
    <row r="35" spans="1:48" ht="21" customHeight="1" x14ac:dyDescent="0.35">
      <c r="B35" s="51"/>
      <c r="C35" s="149"/>
      <c r="D35" s="56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</row>
    <row r="36" spans="1:48" ht="21" customHeight="1" x14ac:dyDescent="0.35">
      <c r="B36" s="51"/>
      <c r="C36" s="96"/>
      <c r="D36" s="55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</row>
    <row r="37" spans="1:48" ht="21" customHeight="1" x14ac:dyDescent="0.35">
      <c r="B37" s="51"/>
      <c r="C37" s="96"/>
      <c r="D37" s="55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</row>
    <row r="38" spans="1:48" ht="21" customHeight="1" x14ac:dyDescent="0.35">
      <c r="B38" s="51"/>
      <c r="C38" s="96"/>
      <c r="D38" s="91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/>
    </row>
    <row r="39" spans="1:48" ht="21" customHeight="1" x14ac:dyDescent="0.35">
      <c r="B39" s="64"/>
      <c r="C39" s="149"/>
      <c r="D39" s="103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</row>
    <row r="40" spans="1:48" ht="21" customHeight="1" x14ac:dyDescent="0.35">
      <c r="B40" s="64"/>
      <c r="C40" s="149"/>
      <c r="D40" s="103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</row>
    <row r="41" spans="1:48" ht="21" customHeight="1" x14ac:dyDescent="0.35">
      <c r="B41" s="64"/>
      <c r="C41" s="149"/>
      <c r="D41" s="103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</row>
    <row r="42" spans="1:48" ht="21" customHeight="1" x14ac:dyDescent="0.35"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</row>
    <row r="43" spans="1:48" ht="21" customHeight="1" x14ac:dyDescent="0.35"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</row>
    <row r="44" spans="1:48" ht="21" customHeight="1" x14ac:dyDescent="0.35"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</row>
    <row r="45" spans="1:48" ht="21" customHeight="1" x14ac:dyDescent="0.35"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</row>
    <row r="46" spans="1:48" ht="21" customHeight="1" x14ac:dyDescent="0.35"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</row>
    <row r="47" spans="1:48" ht="21" customHeight="1" x14ac:dyDescent="0.35"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</row>
  </sheetData>
  <sortState xmlns:xlrd2="http://schemas.microsoft.com/office/spreadsheetml/2017/richdata2" ref="A6:AV21">
    <sortCondition descending="1" ref="AV6:AV21"/>
  </sortState>
  <mergeCells count="13">
    <mergeCell ref="AR3:AU3"/>
    <mergeCell ref="AN3:AQ3"/>
    <mergeCell ref="R1:AL1"/>
    <mergeCell ref="AJ3:AL3"/>
    <mergeCell ref="A24:C24"/>
    <mergeCell ref="L3:N3"/>
    <mergeCell ref="P3:R3"/>
    <mergeCell ref="AB3:AD3"/>
    <mergeCell ref="D3:F3"/>
    <mergeCell ref="X3:Z3"/>
    <mergeCell ref="H3:J3"/>
    <mergeCell ref="T3:V3"/>
    <mergeCell ref="AF3:AI3"/>
  </mergeCells>
  <phoneticPr fontId="5" type="noConversion"/>
  <pageMargins left="0.75" right="0.75" top="1" bottom="1" header="0.5" footer="0.5"/>
  <pageSetup scale="70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105"/>
  <sheetViews>
    <sheetView topLeftCell="A4" zoomScale="80" zoomScaleNormal="80" workbookViewId="0">
      <pane xSplit="1" topLeftCell="AC1" activePane="topRight" state="frozen"/>
      <selection activeCell="BS17" sqref="BS17"/>
      <selection pane="topRight" activeCell="A6" sqref="A6:XFD6"/>
    </sheetView>
  </sheetViews>
  <sheetFormatPr defaultColWidth="9.109375" defaultRowHeight="15" x14ac:dyDescent="0.35"/>
  <cols>
    <col min="1" max="1" width="29.6640625" style="50" customWidth="1"/>
    <col min="2" max="2" width="13.5546875" style="50" customWidth="1"/>
    <col min="3" max="3" width="31" style="50" customWidth="1"/>
    <col min="4" max="6" width="4.88671875" style="50" bestFit="1" customWidth="1"/>
    <col min="7" max="11" width="4.88671875" style="50" customWidth="1"/>
    <col min="12" max="39" width="5.6640625" style="50" customWidth="1"/>
    <col min="40" max="47" width="5.6640625" style="61" customWidth="1"/>
    <col min="48" max="48" width="6.88671875" style="50" customWidth="1"/>
    <col min="49" max="16384" width="9.109375" style="50"/>
  </cols>
  <sheetData>
    <row r="1" spans="1:61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Y1" s="1396"/>
      <c r="Z1" s="1396"/>
      <c r="AA1" s="1396"/>
      <c r="AB1" s="1396"/>
      <c r="AC1" s="1396"/>
      <c r="AD1" s="1396"/>
      <c r="AE1" s="1396"/>
      <c r="AF1" s="1396"/>
      <c r="AG1" s="1396"/>
      <c r="AH1" s="1396"/>
      <c r="AI1" s="220"/>
      <c r="AJ1" s="220"/>
      <c r="AK1" s="220"/>
      <c r="AL1" s="220"/>
      <c r="AM1" s="220"/>
      <c r="AN1" s="50"/>
      <c r="AO1" s="50"/>
      <c r="AP1" s="50"/>
      <c r="AQ1" s="50"/>
      <c r="AR1" s="50"/>
      <c r="AS1" s="50"/>
      <c r="AT1" s="50"/>
      <c r="AU1" s="50"/>
    </row>
    <row r="2" spans="1:61" x14ac:dyDescent="0.35">
      <c r="A2" s="1393"/>
      <c r="B2" s="1393"/>
      <c r="C2" s="1393"/>
      <c r="D2" s="52"/>
      <c r="E2" s="52"/>
      <c r="F2" s="52"/>
      <c r="G2" s="52"/>
      <c r="H2" s="52"/>
      <c r="I2" s="52"/>
      <c r="J2" s="52"/>
      <c r="K2" s="52"/>
      <c r="Q2" s="49"/>
      <c r="R2" s="49"/>
      <c r="S2" s="49"/>
      <c r="T2" s="49"/>
      <c r="U2" s="49"/>
      <c r="V2" s="49"/>
      <c r="W2" s="49"/>
      <c r="AN2" s="50"/>
      <c r="AO2" s="50"/>
      <c r="AP2" s="50"/>
      <c r="AQ2" s="50"/>
      <c r="AR2" s="50"/>
      <c r="AS2" s="50"/>
      <c r="AT2" s="50"/>
      <c r="AU2" s="50"/>
    </row>
    <row r="3" spans="1:61" ht="20.399999999999999" x14ac:dyDescent="0.35">
      <c r="A3" s="358" t="s">
        <v>180</v>
      </c>
      <c r="B3" s="52"/>
      <c r="C3" s="70"/>
      <c r="D3" s="1429" t="s">
        <v>298</v>
      </c>
      <c r="E3" s="1430"/>
      <c r="F3" s="1431"/>
      <c r="G3" s="634"/>
      <c r="H3" s="1429" t="s">
        <v>298</v>
      </c>
      <c r="I3" s="1430"/>
      <c r="J3" s="1431"/>
      <c r="K3" s="600"/>
      <c r="L3" s="1423" t="s">
        <v>1</v>
      </c>
      <c r="M3" s="1424"/>
      <c r="N3" s="1424"/>
      <c r="O3" s="1424"/>
      <c r="P3" s="1424"/>
      <c r="Q3" s="1425"/>
      <c r="R3" s="599"/>
      <c r="S3" s="1437" t="s">
        <v>254</v>
      </c>
      <c r="T3" s="1438"/>
      <c r="U3" s="1438"/>
      <c r="V3" s="1439"/>
      <c r="W3" s="720"/>
      <c r="X3" s="1434" t="s">
        <v>254</v>
      </c>
      <c r="Y3" s="1435"/>
      <c r="Z3" s="1435"/>
      <c r="AA3" s="1436"/>
      <c r="AB3" s="719"/>
      <c r="AC3" s="1432" t="s">
        <v>251</v>
      </c>
      <c r="AD3" s="1433"/>
      <c r="AE3" s="909"/>
      <c r="AF3" s="1426" t="s">
        <v>298</v>
      </c>
      <c r="AG3" s="1427"/>
      <c r="AH3" s="1428"/>
      <c r="AI3" s="724"/>
      <c r="AJ3" s="1427" t="s">
        <v>298</v>
      </c>
      <c r="AK3" s="1427"/>
      <c r="AL3" s="1427"/>
      <c r="AM3" s="1428"/>
      <c r="AN3" s="1434" t="s">
        <v>345</v>
      </c>
      <c r="AO3" s="1435"/>
      <c r="AP3" s="1435"/>
      <c r="AQ3" s="1436"/>
      <c r="AR3" s="1404" t="s">
        <v>253</v>
      </c>
      <c r="AS3" s="1422"/>
      <c r="AT3" s="1422"/>
      <c r="AU3" s="1405"/>
    </row>
    <row r="4" spans="1:61" ht="148.5" customHeight="1" x14ac:dyDescent="0.35">
      <c r="A4" s="221" t="s">
        <v>110</v>
      </c>
      <c r="B4" s="52" t="s">
        <v>17</v>
      </c>
      <c r="C4" s="52" t="s">
        <v>18</v>
      </c>
      <c r="D4" s="397" t="s">
        <v>130</v>
      </c>
      <c r="E4" s="398" t="s">
        <v>109</v>
      </c>
      <c r="F4" s="398" t="s">
        <v>131</v>
      </c>
      <c r="G4" s="745" t="s">
        <v>349</v>
      </c>
      <c r="H4" s="397" t="s">
        <v>130</v>
      </c>
      <c r="I4" s="398" t="s">
        <v>109</v>
      </c>
      <c r="J4" s="398" t="s">
        <v>131</v>
      </c>
      <c r="K4" s="744" t="s">
        <v>349</v>
      </c>
      <c r="L4" s="651" t="s">
        <v>714</v>
      </c>
      <c r="M4" s="651" t="s">
        <v>715</v>
      </c>
      <c r="N4" s="400" t="s">
        <v>425</v>
      </c>
      <c r="O4" s="400" t="s">
        <v>174</v>
      </c>
      <c r="P4" s="400" t="s">
        <v>131</v>
      </c>
      <c r="Q4" s="400" t="s">
        <v>378</v>
      </c>
      <c r="R4" s="736" t="s">
        <v>349</v>
      </c>
      <c r="S4" s="376" t="s">
        <v>109</v>
      </c>
      <c r="T4" s="524" t="s">
        <v>110</v>
      </c>
      <c r="U4" s="524" t="s">
        <v>481</v>
      </c>
      <c r="V4" s="524" t="s">
        <v>131</v>
      </c>
      <c r="W4" s="741" t="s">
        <v>349</v>
      </c>
      <c r="X4" s="117" t="s">
        <v>109</v>
      </c>
      <c r="Y4" s="117" t="s">
        <v>110</v>
      </c>
      <c r="Z4" s="311" t="s">
        <v>481</v>
      </c>
      <c r="AA4" s="311" t="s">
        <v>131</v>
      </c>
      <c r="AB4" s="743" t="s">
        <v>349</v>
      </c>
      <c r="AC4" s="198" t="s">
        <v>109</v>
      </c>
      <c r="AD4" s="199" t="s">
        <v>110</v>
      </c>
      <c r="AE4" s="812" t="s">
        <v>349</v>
      </c>
      <c r="AF4" s="399" t="s">
        <v>130</v>
      </c>
      <c r="AG4" s="399" t="s">
        <v>109</v>
      </c>
      <c r="AH4" s="399" t="s">
        <v>131</v>
      </c>
      <c r="AI4" s="743" t="s">
        <v>349</v>
      </c>
      <c r="AJ4" s="386" t="s">
        <v>130</v>
      </c>
      <c r="AK4" s="953" t="s">
        <v>109</v>
      </c>
      <c r="AL4" s="953" t="s">
        <v>131</v>
      </c>
      <c r="AM4" s="812" t="s">
        <v>349</v>
      </c>
      <c r="AN4" s="311" t="s">
        <v>109</v>
      </c>
      <c r="AO4" s="311" t="s">
        <v>130</v>
      </c>
      <c r="AP4" s="311" t="s">
        <v>131</v>
      </c>
      <c r="AQ4" s="812" t="s">
        <v>349</v>
      </c>
      <c r="AR4" s="373" t="s">
        <v>109</v>
      </c>
      <c r="AS4" s="375" t="s">
        <v>130</v>
      </c>
      <c r="AT4" s="375" t="s">
        <v>131</v>
      </c>
      <c r="AU4" s="812" t="s">
        <v>349</v>
      </c>
      <c r="AV4" s="89" t="s">
        <v>169</v>
      </c>
      <c r="AW4" s="50" t="s">
        <v>499</v>
      </c>
    </row>
    <row r="5" spans="1:61" ht="18" customHeight="1" x14ac:dyDescent="0.35">
      <c r="A5" s="51" t="s">
        <v>204</v>
      </c>
      <c r="B5" s="58">
        <v>317</v>
      </c>
      <c r="C5" s="51" t="s">
        <v>86</v>
      </c>
      <c r="D5" s="415"/>
      <c r="E5" s="1231"/>
      <c r="F5" s="515"/>
      <c r="G5" s="1232"/>
      <c r="H5" s="515"/>
      <c r="I5" s="515"/>
      <c r="J5" s="515"/>
      <c r="K5" s="1232"/>
      <c r="L5" s="1233"/>
      <c r="M5" s="1233"/>
      <c r="N5" s="422"/>
      <c r="O5" s="422"/>
      <c r="P5" s="422"/>
      <c r="Q5" s="422"/>
      <c r="R5" s="965"/>
      <c r="S5" s="122"/>
      <c r="T5" s="122"/>
      <c r="U5" s="122"/>
      <c r="V5" s="122"/>
      <c r="W5" s="734"/>
      <c r="X5" s="122"/>
      <c r="Y5" s="122"/>
      <c r="Z5" s="625"/>
      <c r="AA5" s="625"/>
      <c r="AB5" s="1171"/>
      <c r="AC5" s="204"/>
      <c r="AD5" s="205"/>
      <c r="AE5" s="1164"/>
      <c r="AF5" s="419"/>
      <c r="AG5" s="476"/>
      <c r="AH5" s="476"/>
      <c r="AI5" s="1224"/>
      <c r="AJ5" s="1234"/>
      <c r="AK5" s="1234"/>
      <c r="AL5" s="1234"/>
      <c r="AM5" s="1224"/>
      <c r="AN5" s="122"/>
      <c r="AO5" s="122"/>
      <c r="AP5" s="122"/>
      <c r="AQ5" s="734"/>
      <c r="AR5" s="122"/>
      <c r="AS5" s="122"/>
      <c r="AT5" s="122"/>
      <c r="AU5" s="1235"/>
      <c r="AV5" s="79"/>
      <c r="AW5" s="1041"/>
    </row>
    <row r="6" spans="1:61" ht="21" customHeight="1" x14ac:dyDescent="0.35">
      <c r="A6" s="51" t="s">
        <v>259</v>
      </c>
      <c r="B6" s="58">
        <v>322</v>
      </c>
      <c r="C6" s="55" t="s">
        <v>158</v>
      </c>
      <c r="D6" s="415"/>
      <c r="E6" s="1231"/>
      <c r="F6" s="515"/>
      <c r="G6" s="1232">
        <f t="shared" ref="G6:G12" si="0">SUM(D6:F6)</f>
        <v>0</v>
      </c>
      <c r="H6" s="515"/>
      <c r="I6" s="515"/>
      <c r="J6" s="515"/>
      <c r="K6" s="1232">
        <f t="shared" ref="K6:K11" si="1">SUM(H6:J6)</f>
        <v>0</v>
      </c>
      <c r="L6" s="422"/>
      <c r="M6" s="422"/>
      <c r="N6" s="422"/>
      <c r="O6" s="422"/>
      <c r="P6" s="422"/>
      <c r="Q6" s="422"/>
      <c r="R6" s="965">
        <f>SUM(L6:Q6)</f>
        <v>0</v>
      </c>
      <c r="S6" s="122"/>
      <c r="T6" s="122"/>
      <c r="U6" s="122"/>
      <c r="V6" s="122"/>
      <c r="W6" s="734">
        <f t="shared" ref="W6:W13" si="2">SUM(S6:V6)</f>
        <v>0</v>
      </c>
      <c r="X6" s="122"/>
      <c r="Y6" s="122"/>
      <c r="Z6" s="625"/>
      <c r="AA6" s="625"/>
      <c r="AB6" s="1171">
        <f t="shared" ref="AB6:AB13" si="3">SUM(X6:AA6)</f>
        <v>0</v>
      </c>
      <c r="AC6" s="204"/>
      <c r="AD6" s="205"/>
      <c r="AE6" s="1164"/>
      <c r="AF6" s="419"/>
      <c r="AG6" s="476"/>
      <c r="AH6" s="476"/>
      <c r="AI6" s="1224"/>
      <c r="AJ6" s="476"/>
      <c r="AK6" s="476"/>
      <c r="AL6" s="476"/>
      <c r="AM6" s="1224"/>
      <c r="AN6" s="122"/>
      <c r="AO6" s="122"/>
      <c r="AP6" s="122"/>
      <c r="AQ6" s="734">
        <f>SUM(AN6:AP6)</f>
        <v>0</v>
      </c>
      <c r="AR6" s="122"/>
      <c r="AS6" s="122"/>
      <c r="AT6" s="122"/>
      <c r="AU6" s="1236">
        <f>SUM(AR6:AT6)</f>
        <v>0</v>
      </c>
      <c r="AV6" s="79">
        <f t="shared" ref="AV6:AV30" si="4">SUM(G6,K6,W6,AB6,AE6,AQ6,AU6,AI6,AM6,R6)</f>
        <v>0</v>
      </c>
      <c r="AW6" s="1041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</row>
    <row r="7" spans="1:61" ht="21" customHeight="1" x14ac:dyDescent="0.35">
      <c r="A7" s="51" t="s">
        <v>605</v>
      </c>
      <c r="B7" s="57" t="s">
        <v>525</v>
      </c>
      <c r="C7" s="56" t="s">
        <v>40</v>
      </c>
      <c r="D7" s="415">
        <v>5</v>
      </c>
      <c r="E7" s="1231"/>
      <c r="F7" s="515">
        <v>1</v>
      </c>
      <c r="G7" s="1232">
        <f t="shared" si="0"/>
        <v>6</v>
      </c>
      <c r="H7" s="515">
        <v>5</v>
      </c>
      <c r="I7" s="515"/>
      <c r="J7" s="515">
        <v>1</v>
      </c>
      <c r="K7" s="1232">
        <f t="shared" si="1"/>
        <v>6</v>
      </c>
      <c r="L7" s="422"/>
      <c r="M7" s="422">
        <v>2</v>
      </c>
      <c r="N7" s="422"/>
      <c r="O7" s="422"/>
      <c r="P7" s="422">
        <v>2</v>
      </c>
      <c r="Q7" s="422"/>
      <c r="R7" s="965">
        <f>SUM(L7:Q7)</f>
        <v>4</v>
      </c>
      <c r="S7" s="122"/>
      <c r="T7" s="122"/>
      <c r="U7" s="122">
        <v>7</v>
      </c>
      <c r="V7" s="122">
        <v>1</v>
      </c>
      <c r="W7" s="734">
        <f t="shared" si="2"/>
        <v>8</v>
      </c>
      <c r="X7" s="122"/>
      <c r="Y7" s="122"/>
      <c r="Z7" s="625">
        <v>7</v>
      </c>
      <c r="AA7" s="625"/>
      <c r="AB7" s="1171">
        <f t="shared" si="3"/>
        <v>7</v>
      </c>
      <c r="AC7" s="204"/>
      <c r="AD7" s="205"/>
      <c r="AE7" s="1164"/>
      <c r="AF7" s="419"/>
      <c r="AG7" s="476"/>
      <c r="AH7" s="476"/>
      <c r="AI7" s="1224"/>
      <c r="AJ7" s="476"/>
      <c r="AK7" s="476"/>
      <c r="AL7" s="476"/>
      <c r="AM7" s="1224"/>
      <c r="AN7" s="122"/>
      <c r="AO7" s="122">
        <v>7</v>
      </c>
      <c r="AP7" s="122">
        <v>2</v>
      </c>
      <c r="AQ7" s="734">
        <f>SUM(AN7:AP7)</f>
        <v>9</v>
      </c>
      <c r="AR7" s="122"/>
      <c r="AS7" s="122">
        <v>7</v>
      </c>
      <c r="AT7" s="122">
        <v>2</v>
      </c>
      <c r="AU7" s="1236">
        <f>SUM(AR7:AT7)</f>
        <v>9</v>
      </c>
      <c r="AV7" s="79">
        <f t="shared" si="4"/>
        <v>49</v>
      </c>
      <c r="AW7" s="1041">
        <v>2</v>
      </c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</row>
    <row r="8" spans="1:61" ht="21" customHeight="1" x14ac:dyDescent="0.35">
      <c r="A8" s="51" t="s">
        <v>413</v>
      </c>
      <c r="B8" s="57">
        <v>321</v>
      </c>
      <c r="C8" s="56" t="s">
        <v>381</v>
      </c>
      <c r="D8" s="415"/>
      <c r="E8" s="1231"/>
      <c r="F8" s="515"/>
      <c r="G8" s="1232">
        <f t="shared" si="0"/>
        <v>0</v>
      </c>
      <c r="H8" s="515"/>
      <c r="I8" s="515"/>
      <c r="J8" s="515"/>
      <c r="K8" s="1232">
        <f t="shared" si="1"/>
        <v>0</v>
      </c>
      <c r="L8" s="422">
        <v>6</v>
      </c>
      <c r="M8" s="422"/>
      <c r="N8" s="422"/>
      <c r="O8" s="422"/>
      <c r="P8" s="422"/>
      <c r="Q8" s="422"/>
      <c r="R8" s="965">
        <f>SUM(L8:Q8)</f>
        <v>6</v>
      </c>
      <c r="S8" s="122"/>
      <c r="T8" s="122">
        <v>2</v>
      </c>
      <c r="U8" s="122"/>
      <c r="V8" s="122"/>
      <c r="W8" s="734">
        <f t="shared" si="2"/>
        <v>2</v>
      </c>
      <c r="X8" s="122"/>
      <c r="Y8" s="122">
        <v>4</v>
      </c>
      <c r="Z8" s="625"/>
      <c r="AA8" s="625"/>
      <c r="AB8" s="1171">
        <f t="shared" si="3"/>
        <v>4</v>
      </c>
      <c r="AC8" s="204"/>
      <c r="AD8" s="205"/>
      <c r="AE8" s="1164"/>
      <c r="AF8" s="419"/>
      <c r="AG8" s="476"/>
      <c r="AH8" s="476"/>
      <c r="AI8" s="1224"/>
      <c r="AJ8" s="476"/>
      <c r="AK8" s="476"/>
      <c r="AL8" s="476"/>
      <c r="AM8" s="1224"/>
      <c r="AN8" s="122"/>
      <c r="AO8" s="122"/>
      <c r="AP8" s="122"/>
      <c r="AQ8" s="734"/>
      <c r="AR8" s="122"/>
      <c r="AS8" s="122"/>
      <c r="AT8" s="122"/>
      <c r="AU8" s="1236"/>
      <c r="AV8" s="79">
        <f t="shared" si="4"/>
        <v>12</v>
      </c>
      <c r="AW8" s="1041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</row>
    <row r="9" spans="1:61" ht="21" customHeight="1" x14ac:dyDescent="0.35">
      <c r="A9" s="51" t="s">
        <v>482</v>
      </c>
      <c r="B9" s="57">
        <v>360</v>
      </c>
      <c r="C9" s="56" t="s">
        <v>158</v>
      </c>
      <c r="D9" s="415">
        <v>3</v>
      </c>
      <c r="E9" s="1231"/>
      <c r="F9" s="515"/>
      <c r="G9" s="1232">
        <f t="shared" si="0"/>
        <v>3</v>
      </c>
      <c r="H9" s="515">
        <v>2</v>
      </c>
      <c r="I9" s="515"/>
      <c r="J9" s="515"/>
      <c r="K9" s="1232">
        <f t="shared" si="1"/>
        <v>2</v>
      </c>
      <c r="L9" s="422">
        <v>9</v>
      </c>
      <c r="M9" s="422"/>
      <c r="N9" s="422"/>
      <c r="O9" s="422"/>
      <c r="P9" s="422">
        <v>1</v>
      </c>
      <c r="Q9" s="422"/>
      <c r="R9" s="965">
        <f>SUM(L9:Q9)</f>
        <v>10</v>
      </c>
      <c r="S9" s="122"/>
      <c r="T9" s="122"/>
      <c r="U9" s="122">
        <v>4</v>
      </c>
      <c r="V9" s="122"/>
      <c r="W9" s="734">
        <f t="shared" si="2"/>
        <v>4</v>
      </c>
      <c r="X9" s="122"/>
      <c r="Y9" s="122"/>
      <c r="Z9" s="625">
        <v>6</v>
      </c>
      <c r="AA9" s="625"/>
      <c r="AB9" s="1171">
        <f t="shared" si="3"/>
        <v>6</v>
      </c>
      <c r="AC9" s="204"/>
      <c r="AD9" s="205"/>
      <c r="AE9" s="1164"/>
      <c r="AF9" s="419">
        <v>5</v>
      </c>
      <c r="AG9" s="476"/>
      <c r="AH9" s="476">
        <v>2</v>
      </c>
      <c r="AI9" s="1224">
        <f>SUM(AF9:AH9)</f>
        <v>7</v>
      </c>
      <c r="AJ9" s="476">
        <v>5</v>
      </c>
      <c r="AK9" s="476"/>
      <c r="AL9" s="476">
        <v>2</v>
      </c>
      <c r="AM9" s="1224">
        <f>SUM(AJ9:AL9)</f>
        <v>7</v>
      </c>
      <c r="AN9" s="122"/>
      <c r="AO9" s="122">
        <v>6</v>
      </c>
      <c r="AP9" s="122">
        <v>1</v>
      </c>
      <c r="AQ9" s="734">
        <f>SUM(AN9:AP9)</f>
        <v>7</v>
      </c>
      <c r="AR9" s="122"/>
      <c r="AS9" s="122">
        <v>6</v>
      </c>
      <c r="AT9" s="122">
        <v>1</v>
      </c>
      <c r="AU9" s="1236">
        <f>SUM(AR9:AT9)</f>
        <v>7</v>
      </c>
      <c r="AV9" s="79">
        <f t="shared" si="4"/>
        <v>53</v>
      </c>
      <c r="AW9" s="1041">
        <v>1</v>
      </c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</row>
    <row r="10" spans="1:61" ht="21" customHeight="1" x14ac:dyDescent="0.35">
      <c r="A10" s="51" t="s">
        <v>288</v>
      </c>
      <c r="B10" s="57">
        <v>325</v>
      </c>
      <c r="C10" s="51" t="s">
        <v>240</v>
      </c>
      <c r="D10" s="415"/>
      <c r="E10" s="1231"/>
      <c r="F10" s="515"/>
      <c r="G10" s="1232">
        <f t="shared" si="0"/>
        <v>0</v>
      </c>
      <c r="H10" s="515"/>
      <c r="I10" s="515"/>
      <c r="J10" s="515"/>
      <c r="K10" s="1232">
        <f t="shared" si="1"/>
        <v>0</v>
      </c>
      <c r="L10" s="422"/>
      <c r="M10" s="422"/>
      <c r="N10" s="422"/>
      <c r="O10" s="422"/>
      <c r="P10" s="422"/>
      <c r="Q10" s="422"/>
      <c r="R10" s="965"/>
      <c r="S10" s="122"/>
      <c r="T10" s="122"/>
      <c r="U10" s="122"/>
      <c r="V10" s="122"/>
      <c r="W10" s="734">
        <f t="shared" si="2"/>
        <v>0</v>
      </c>
      <c r="X10" s="122"/>
      <c r="Y10" s="122"/>
      <c r="Z10" s="625"/>
      <c r="AA10" s="625"/>
      <c r="AB10" s="1171">
        <f t="shared" si="3"/>
        <v>0</v>
      </c>
      <c r="AC10" s="204"/>
      <c r="AD10" s="205"/>
      <c r="AE10" s="1164"/>
      <c r="AF10" s="419"/>
      <c r="AG10" s="476"/>
      <c r="AH10" s="476"/>
      <c r="AI10" s="1224">
        <f>SUM(AF10:AH10)</f>
        <v>0</v>
      </c>
      <c r="AJ10" s="476"/>
      <c r="AK10" s="476"/>
      <c r="AL10" s="476"/>
      <c r="AM10" s="1224"/>
      <c r="AN10" s="122"/>
      <c r="AO10" s="122"/>
      <c r="AP10" s="122"/>
      <c r="AQ10" s="734">
        <f>SUM(AN10:AP10)</f>
        <v>0</v>
      </c>
      <c r="AR10" s="122"/>
      <c r="AS10" s="122"/>
      <c r="AT10" s="122"/>
      <c r="AU10" s="1236">
        <f>SUM(AR10:AT10)</f>
        <v>0</v>
      </c>
      <c r="AV10" s="79">
        <f t="shared" si="4"/>
        <v>0</v>
      </c>
      <c r="AW10" s="1041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</row>
    <row r="11" spans="1:61" ht="21" customHeight="1" x14ac:dyDescent="0.35">
      <c r="A11" s="187" t="s">
        <v>411</v>
      </c>
      <c r="B11" s="194">
        <v>350</v>
      </c>
      <c r="C11" s="91" t="s">
        <v>158</v>
      </c>
      <c r="D11" s="415">
        <v>4</v>
      </c>
      <c r="E11" s="1231"/>
      <c r="F11" s="515"/>
      <c r="G11" s="1232">
        <f t="shared" si="0"/>
        <v>4</v>
      </c>
      <c r="H11" s="515">
        <v>4</v>
      </c>
      <c r="I11" s="515"/>
      <c r="J11" s="515"/>
      <c r="K11" s="1232">
        <f t="shared" si="1"/>
        <v>4</v>
      </c>
      <c r="L11" s="422">
        <v>5</v>
      </c>
      <c r="M11" s="422"/>
      <c r="N11" s="422"/>
      <c r="O11" s="422"/>
      <c r="P11" s="422"/>
      <c r="Q11" s="422"/>
      <c r="R11" s="965">
        <f>SUM(L11:Q11)</f>
        <v>5</v>
      </c>
      <c r="S11" s="122"/>
      <c r="T11" s="122">
        <v>5</v>
      </c>
      <c r="U11" s="122"/>
      <c r="V11" s="122"/>
      <c r="W11" s="734">
        <f t="shared" si="2"/>
        <v>5</v>
      </c>
      <c r="X11" s="122"/>
      <c r="Y11" s="122">
        <v>2</v>
      </c>
      <c r="Z11" s="625"/>
      <c r="AA11" s="625"/>
      <c r="AB11" s="1171">
        <f t="shared" si="3"/>
        <v>2</v>
      </c>
      <c r="AC11" s="204"/>
      <c r="AD11" s="205"/>
      <c r="AE11" s="1164"/>
      <c r="AF11" s="419"/>
      <c r="AG11" s="476"/>
      <c r="AH11" s="476"/>
      <c r="AI11" s="1224"/>
      <c r="AJ11" s="476"/>
      <c r="AK11" s="476"/>
      <c r="AL11" s="476"/>
      <c r="AM11" s="1224"/>
      <c r="AN11" s="122"/>
      <c r="AO11" s="122">
        <v>1</v>
      </c>
      <c r="AP11" s="122"/>
      <c r="AQ11" s="734">
        <f>SUM(AN11:AP11)</f>
        <v>1</v>
      </c>
      <c r="AR11" s="122"/>
      <c r="AS11" s="122">
        <v>2</v>
      </c>
      <c r="AT11" s="122"/>
      <c r="AU11" s="1236">
        <f>SUM(AR11:AT11)</f>
        <v>2</v>
      </c>
      <c r="AV11" s="79">
        <f t="shared" si="4"/>
        <v>23</v>
      </c>
      <c r="AW11" s="1041">
        <v>4</v>
      </c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</row>
    <row r="12" spans="1:61" ht="21" customHeight="1" x14ac:dyDescent="0.35">
      <c r="A12" s="51" t="s">
        <v>407</v>
      </c>
      <c r="B12" s="149">
        <v>348</v>
      </c>
      <c r="C12" s="56" t="s">
        <v>86</v>
      </c>
      <c r="D12" s="415"/>
      <c r="E12" s="1231"/>
      <c r="F12" s="515"/>
      <c r="G12" s="1232">
        <f t="shared" si="0"/>
        <v>0</v>
      </c>
      <c r="H12" s="515"/>
      <c r="I12" s="515"/>
      <c r="J12" s="515"/>
      <c r="K12" s="1232"/>
      <c r="L12" s="422"/>
      <c r="M12" s="422"/>
      <c r="N12" s="422"/>
      <c r="O12" s="422"/>
      <c r="P12" s="422"/>
      <c r="Q12" s="422"/>
      <c r="R12" s="965">
        <f>SUM(L12:Q12)</f>
        <v>0</v>
      </c>
      <c r="S12" s="122"/>
      <c r="T12" s="122"/>
      <c r="U12" s="122"/>
      <c r="V12" s="122"/>
      <c r="W12" s="734">
        <f t="shared" si="2"/>
        <v>0</v>
      </c>
      <c r="X12" s="122"/>
      <c r="Y12" s="122"/>
      <c r="Z12" s="625"/>
      <c r="AA12" s="625"/>
      <c r="AB12" s="1171">
        <f t="shared" si="3"/>
        <v>0</v>
      </c>
      <c r="AC12" s="204"/>
      <c r="AD12" s="205"/>
      <c r="AE12" s="1164">
        <f>SUM(AC12:AD12)</f>
        <v>0</v>
      </c>
      <c r="AF12" s="419"/>
      <c r="AG12" s="476"/>
      <c r="AH12" s="476"/>
      <c r="AI12" s="1224">
        <f>SUM(AF12:AH12)</f>
        <v>0</v>
      </c>
      <c r="AJ12" s="476"/>
      <c r="AK12" s="476"/>
      <c r="AL12" s="476"/>
      <c r="AM12" s="1224">
        <f>SUM(AJ12:AL12)</f>
        <v>0</v>
      </c>
      <c r="AN12" s="122"/>
      <c r="AO12" s="122"/>
      <c r="AP12" s="122"/>
      <c r="AQ12" s="734">
        <f>SUM(AN12:AP12)</f>
        <v>0</v>
      </c>
      <c r="AR12" s="122"/>
      <c r="AS12" s="122"/>
      <c r="AT12" s="122"/>
      <c r="AU12" s="1236">
        <f>SUM(AR12:AT12)</f>
        <v>0</v>
      </c>
      <c r="AV12" s="79">
        <f t="shared" si="4"/>
        <v>0</v>
      </c>
      <c r="AW12" s="1050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</row>
    <row r="13" spans="1:61" ht="21" customHeight="1" x14ac:dyDescent="0.35">
      <c r="A13" s="51" t="s">
        <v>354</v>
      </c>
      <c r="B13" s="149">
        <v>345</v>
      </c>
      <c r="C13" s="91" t="s">
        <v>363</v>
      </c>
      <c r="D13" s="415"/>
      <c r="E13" s="1231"/>
      <c r="F13" s="515"/>
      <c r="G13" s="1232"/>
      <c r="H13" s="515"/>
      <c r="I13" s="515"/>
      <c r="J13" s="515"/>
      <c r="K13" s="1232"/>
      <c r="L13" s="422"/>
      <c r="M13" s="422"/>
      <c r="N13" s="422"/>
      <c r="O13" s="422"/>
      <c r="P13" s="422"/>
      <c r="Q13" s="422"/>
      <c r="R13" s="965"/>
      <c r="S13" s="122"/>
      <c r="T13" s="122">
        <v>4</v>
      </c>
      <c r="U13" s="122"/>
      <c r="V13" s="122"/>
      <c r="W13" s="734">
        <f t="shared" si="2"/>
        <v>4</v>
      </c>
      <c r="X13" s="122"/>
      <c r="Y13" s="122">
        <v>3</v>
      </c>
      <c r="Z13" s="625"/>
      <c r="AA13" s="625"/>
      <c r="AB13" s="1171">
        <f t="shared" si="3"/>
        <v>3</v>
      </c>
      <c r="AC13" s="204"/>
      <c r="AD13" s="205"/>
      <c r="AE13" s="1164"/>
      <c r="AF13" s="419"/>
      <c r="AG13" s="476"/>
      <c r="AH13" s="476"/>
      <c r="AI13" s="1224">
        <f>SUM(AF13:AH13)</f>
        <v>0</v>
      </c>
      <c r="AJ13" s="476"/>
      <c r="AK13" s="476"/>
      <c r="AL13" s="476"/>
      <c r="AM13" s="1224"/>
      <c r="AN13" s="122"/>
      <c r="AO13" s="122">
        <v>0.5</v>
      </c>
      <c r="AP13" s="122"/>
      <c r="AQ13" s="734">
        <f>SUM(AN13:AP13)</f>
        <v>0.5</v>
      </c>
      <c r="AR13" s="122"/>
      <c r="AS13" s="122">
        <v>3</v>
      </c>
      <c r="AT13" s="122"/>
      <c r="AU13" s="1236">
        <f>SUM(AR13:AT13)</f>
        <v>3</v>
      </c>
      <c r="AV13" s="79">
        <f t="shared" si="4"/>
        <v>10.5</v>
      </c>
      <c r="AW13" s="1041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</row>
    <row r="14" spans="1:61" ht="21" customHeight="1" x14ac:dyDescent="0.35">
      <c r="A14" s="51" t="s">
        <v>247</v>
      </c>
      <c r="B14" s="57">
        <v>320</v>
      </c>
      <c r="C14" s="56" t="s">
        <v>246</v>
      </c>
      <c r="D14" s="415"/>
      <c r="E14" s="1231"/>
      <c r="F14" s="515"/>
      <c r="G14" s="1232">
        <f>SUM(D14:F14)</f>
        <v>0</v>
      </c>
      <c r="H14" s="515"/>
      <c r="I14" s="515"/>
      <c r="J14" s="515"/>
      <c r="K14" s="1232">
        <f>SUM(H14:J14)</f>
        <v>0</v>
      </c>
      <c r="L14" s="422"/>
      <c r="M14" s="422"/>
      <c r="N14" s="422"/>
      <c r="O14" s="422"/>
      <c r="P14" s="422"/>
      <c r="Q14" s="422"/>
      <c r="R14" s="965"/>
      <c r="S14" s="122"/>
      <c r="T14" s="122"/>
      <c r="U14" s="122"/>
      <c r="V14" s="122"/>
      <c r="W14" s="734"/>
      <c r="X14" s="122"/>
      <c r="Y14" s="122"/>
      <c r="Z14" s="625"/>
      <c r="AA14" s="625"/>
      <c r="AB14" s="1171"/>
      <c r="AC14" s="204"/>
      <c r="AD14" s="205"/>
      <c r="AE14" s="1164"/>
      <c r="AF14" s="419"/>
      <c r="AG14" s="476"/>
      <c r="AH14" s="476"/>
      <c r="AI14" s="1224"/>
      <c r="AJ14" s="476"/>
      <c r="AK14" s="476"/>
      <c r="AL14" s="476"/>
      <c r="AM14" s="1224"/>
      <c r="AN14" s="122"/>
      <c r="AO14" s="122"/>
      <c r="AP14" s="122"/>
      <c r="AQ14" s="734"/>
      <c r="AR14" s="122"/>
      <c r="AS14" s="122"/>
      <c r="AT14" s="122"/>
      <c r="AU14" s="1236"/>
      <c r="AV14" s="79">
        <f t="shared" si="4"/>
        <v>0</v>
      </c>
      <c r="AW14" s="1041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</row>
    <row r="15" spans="1:61" ht="21" customHeight="1" x14ac:dyDescent="0.35">
      <c r="A15" s="51" t="s">
        <v>279</v>
      </c>
      <c r="B15" s="96">
        <v>327</v>
      </c>
      <c r="C15" s="91" t="s">
        <v>40</v>
      </c>
      <c r="D15" s="415"/>
      <c r="E15" s="1231"/>
      <c r="F15" s="515"/>
      <c r="G15" s="1232"/>
      <c r="H15" s="515"/>
      <c r="I15" s="515"/>
      <c r="J15" s="515"/>
      <c r="K15" s="1232"/>
      <c r="L15" s="422"/>
      <c r="M15" s="422"/>
      <c r="N15" s="422"/>
      <c r="O15" s="422"/>
      <c r="P15" s="422"/>
      <c r="Q15" s="422"/>
      <c r="R15" s="965"/>
      <c r="S15" s="122"/>
      <c r="T15" s="122"/>
      <c r="U15" s="122"/>
      <c r="V15" s="122"/>
      <c r="W15" s="734"/>
      <c r="X15" s="122"/>
      <c r="Y15" s="122"/>
      <c r="Z15" s="625"/>
      <c r="AA15" s="625"/>
      <c r="AB15" s="1171"/>
      <c r="AC15" s="204"/>
      <c r="AD15" s="205"/>
      <c r="AE15" s="1164"/>
      <c r="AF15" s="419"/>
      <c r="AG15" s="476"/>
      <c r="AH15" s="476"/>
      <c r="AI15" s="1224"/>
      <c r="AJ15" s="476"/>
      <c r="AK15" s="476"/>
      <c r="AL15" s="476"/>
      <c r="AM15" s="1224"/>
      <c r="AN15" s="122"/>
      <c r="AO15" s="122"/>
      <c r="AP15" s="122"/>
      <c r="AQ15" s="734"/>
      <c r="AR15" s="122"/>
      <c r="AS15" s="122"/>
      <c r="AT15" s="122"/>
      <c r="AU15" s="1236"/>
      <c r="AV15" s="79">
        <f t="shared" si="4"/>
        <v>0</v>
      </c>
      <c r="AW15" s="1041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</row>
    <row r="16" spans="1:61" ht="21" customHeight="1" x14ac:dyDescent="0.35">
      <c r="A16" s="51" t="s">
        <v>476</v>
      </c>
      <c r="B16" s="149">
        <v>356</v>
      </c>
      <c r="C16" s="91" t="s">
        <v>484</v>
      </c>
      <c r="D16" s="415"/>
      <c r="E16" s="1231"/>
      <c r="F16" s="515"/>
      <c r="G16" s="1232">
        <f>SUM(D16:F16)</f>
        <v>0</v>
      </c>
      <c r="H16" s="515"/>
      <c r="I16" s="515"/>
      <c r="J16" s="515"/>
      <c r="K16" s="1232"/>
      <c r="L16" s="422">
        <v>3</v>
      </c>
      <c r="M16" s="422"/>
      <c r="N16" s="422"/>
      <c r="O16" s="422"/>
      <c r="P16" s="422"/>
      <c r="Q16" s="422"/>
      <c r="R16" s="965">
        <f>SUM(L16:Q16)</f>
        <v>3</v>
      </c>
      <c r="S16" s="122"/>
      <c r="T16" s="122">
        <v>3</v>
      </c>
      <c r="U16" s="122"/>
      <c r="V16" s="122"/>
      <c r="W16" s="734">
        <f>SUM(S16:V16)</f>
        <v>3</v>
      </c>
      <c r="X16" s="122"/>
      <c r="Y16" s="122">
        <v>5</v>
      </c>
      <c r="Z16" s="625"/>
      <c r="AA16" s="625"/>
      <c r="AB16" s="1171">
        <f>SUM(X16:AA16)</f>
        <v>5</v>
      </c>
      <c r="AC16" s="204"/>
      <c r="AD16" s="205"/>
      <c r="AE16" s="1164"/>
      <c r="AF16" s="419"/>
      <c r="AG16" s="476"/>
      <c r="AH16" s="476"/>
      <c r="AI16" s="1224">
        <f>SUM(AF16:AH16)</f>
        <v>0</v>
      </c>
      <c r="AJ16" s="476"/>
      <c r="AK16" s="476"/>
      <c r="AL16" s="476"/>
      <c r="AM16" s="1224">
        <f>SUM(AJ16:AL16)</f>
        <v>0</v>
      </c>
      <c r="AN16" s="122"/>
      <c r="AO16" s="122"/>
      <c r="AP16" s="122"/>
      <c r="AQ16" s="734">
        <f>SUM(AN16:AP16)</f>
        <v>0</v>
      </c>
      <c r="AR16" s="122"/>
      <c r="AS16" s="122"/>
      <c r="AT16" s="122"/>
      <c r="AU16" s="1236">
        <f>SUM(AR16:AT16)</f>
        <v>0</v>
      </c>
      <c r="AV16" s="79">
        <f t="shared" si="4"/>
        <v>11</v>
      </c>
      <c r="AW16" s="1041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</row>
    <row r="17" spans="1:61" ht="21" customHeight="1" x14ac:dyDescent="0.35">
      <c r="A17" s="51" t="s">
        <v>305</v>
      </c>
      <c r="B17" s="96">
        <v>331</v>
      </c>
      <c r="C17" s="91" t="s">
        <v>306</v>
      </c>
      <c r="D17" s="415"/>
      <c r="E17" s="1231"/>
      <c r="F17" s="515"/>
      <c r="G17" s="1232"/>
      <c r="H17" s="515"/>
      <c r="I17" s="515"/>
      <c r="J17" s="515"/>
      <c r="K17" s="1232"/>
      <c r="L17" s="422"/>
      <c r="M17" s="422"/>
      <c r="N17" s="422"/>
      <c r="O17" s="422"/>
      <c r="P17" s="422"/>
      <c r="Q17" s="422"/>
      <c r="R17" s="965"/>
      <c r="S17" s="122"/>
      <c r="T17" s="122"/>
      <c r="U17" s="122"/>
      <c r="V17" s="122"/>
      <c r="W17" s="734"/>
      <c r="X17" s="122"/>
      <c r="Y17" s="122"/>
      <c r="Z17" s="625"/>
      <c r="AA17" s="625"/>
      <c r="AB17" s="1171"/>
      <c r="AC17" s="204"/>
      <c r="AD17" s="205"/>
      <c r="AE17" s="1164"/>
      <c r="AF17" s="419"/>
      <c r="AG17" s="476"/>
      <c r="AH17" s="476"/>
      <c r="AI17" s="1224"/>
      <c r="AJ17" s="476"/>
      <c r="AK17" s="476"/>
      <c r="AL17" s="476"/>
      <c r="AM17" s="1224"/>
      <c r="AN17" s="122"/>
      <c r="AO17" s="122"/>
      <c r="AP17" s="122"/>
      <c r="AQ17" s="734"/>
      <c r="AR17" s="122"/>
      <c r="AS17" s="122"/>
      <c r="AT17" s="122"/>
      <c r="AU17" s="1236"/>
      <c r="AV17" s="79">
        <f t="shared" si="4"/>
        <v>0</v>
      </c>
      <c r="AW17" s="1041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</row>
    <row r="18" spans="1:61" ht="21" customHeight="1" x14ac:dyDescent="0.35">
      <c r="A18" s="51" t="s">
        <v>473</v>
      </c>
      <c r="B18" s="149">
        <v>357</v>
      </c>
      <c r="C18" s="56" t="s">
        <v>474</v>
      </c>
      <c r="D18" s="415"/>
      <c r="E18" s="1231"/>
      <c r="F18" s="515"/>
      <c r="G18" s="1232">
        <f>SUM(D18:F18)</f>
        <v>0</v>
      </c>
      <c r="H18" s="515"/>
      <c r="I18" s="515"/>
      <c r="J18" s="515"/>
      <c r="K18" s="1232">
        <f>SUM(H18:J18)</f>
        <v>0</v>
      </c>
      <c r="L18" s="422"/>
      <c r="M18" s="422"/>
      <c r="N18" s="422"/>
      <c r="O18" s="422"/>
      <c r="P18" s="422"/>
      <c r="Q18" s="422"/>
      <c r="R18" s="965"/>
      <c r="S18" s="122"/>
      <c r="T18" s="122"/>
      <c r="U18" s="122"/>
      <c r="V18" s="122"/>
      <c r="W18" s="734"/>
      <c r="X18" s="122"/>
      <c r="Y18" s="122"/>
      <c r="Z18" s="625"/>
      <c r="AA18" s="625"/>
      <c r="AB18" s="1171"/>
      <c r="AC18" s="204"/>
      <c r="AD18" s="205"/>
      <c r="AE18" s="1164"/>
      <c r="AF18" s="419"/>
      <c r="AG18" s="476"/>
      <c r="AH18" s="476"/>
      <c r="AI18" s="1224"/>
      <c r="AJ18" s="476"/>
      <c r="AK18" s="476"/>
      <c r="AL18" s="476"/>
      <c r="AM18" s="1224"/>
      <c r="AN18" s="122"/>
      <c r="AO18" s="122"/>
      <c r="AP18" s="122"/>
      <c r="AQ18" s="734"/>
      <c r="AR18" s="122"/>
      <c r="AS18" s="122"/>
      <c r="AT18" s="122"/>
      <c r="AU18" s="1236"/>
      <c r="AV18" s="79">
        <f t="shared" si="4"/>
        <v>0</v>
      </c>
      <c r="AW18" s="1041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</row>
    <row r="19" spans="1:61" ht="21" customHeight="1" x14ac:dyDescent="0.35">
      <c r="A19" s="51" t="s">
        <v>524</v>
      </c>
      <c r="B19" s="58">
        <v>369</v>
      </c>
      <c r="C19" s="51" t="s">
        <v>474</v>
      </c>
      <c r="D19" s="415">
        <v>2</v>
      </c>
      <c r="E19" s="1231"/>
      <c r="F19" s="515"/>
      <c r="G19" s="1232">
        <f>SUM(D19:F19)</f>
        <v>2</v>
      </c>
      <c r="H19" s="515">
        <v>3</v>
      </c>
      <c r="I19" s="515"/>
      <c r="J19" s="515"/>
      <c r="K19" s="1232">
        <f>SUM(H19:J19)</f>
        <v>3</v>
      </c>
      <c r="L19" s="422">
        <v>2</v>
      </c>
      <c r="M19" s="422"/>
      <c r="N19" s="422"/>
      <c r="O19" s="422"/>
      <c r="P19" s="422"/>
      <c r="Q19" s="422"/>
      <c r="R19" s="965">
        <f>SUM(L19:Q19)</f>
        <v>2</v>
      </c>
      <c r="S19" s="122"/>
      <c r="T19" s="122"/>
      <c r="U19" s="122">
        <v>2</v>
      </c>
      <c r="V19" s="122"/>
      <c r="W19" s="734">
        <f t="shared" ref="W19:W24" si="5">SUM(S19:V19)</f>
        <v>2</v>
      </c>
      <c r="X19" s="122"/>
      <c r="Y19" s="122"/>
      <c r="Z19" s="625">
        <v>3</v>
      </c>
      <c r="AA19" s="625"/>
      <c r="AB19" s="1171">
        <f t="shared" ref="AB19:AB24" si="6">SUM(X19:AA19)</f>
        <v>3</v>
      </c>
      <c r="AC19" s="204"/>
      <c r="AD19" s="205"/>
      <c r="AE19" s="1164">
        <f>SUM(AC19:AD19)</f>
        <v>0</v>
      </c>
      <c r="AF19" s="419">
        <v>3</v>
      </c>
      <c r="AG19" s="476"/>
      <c r="AH19" s="476"/>
      <c r="AI19" s="1224">
        <f>SUM(AF19:AH19)</f>
        <v>3</v>
      </c>
      <c r="AJ19" s="476">
        <v>4</v>
      </c>
      <c r="AK19" s="476"/>
      <c r="AL19" s="476">
        <v>1</v>
      </c>
      <c r="AM19" s="1224">
        <f>SUM(AJ19:AL19)</f>
        <v>5</v>
      </c>
      <c r="AN19" s="122"/>
      <c r="AO19" s="122"/>
      <c r="AP19" s="122"/>
      <c r="AQ19" s="734">
        <f>SUM(AN19:AP19)</f>
        <v>0</v>
      </c>
      <c r="AR19" s="122"/>
      <c r="AS19" s="122"/>
      <c r="AT19" s="122"/>
      <c r="AU19" s="1236">
        <f>SUM(AR19:AT19)</f>
        <v>0</v>
      </c>
      <c r="AV19" s="79">
        <f t="shared" si="4"/>
        <v>20</v>
      </c>
      <c r="AW19" s="1041">
        <v>5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</row>
    <row r="20" spans="1:61" ht="21" customHeight="1" x14ac:dyDescent="0.35">
      <c r="A20" s="51" t="s">
        <v>483</v>
      </c>
      <c r="B20" s="58">
        <v>359</v>
      </c>
      <c r="C20" s="51" t="s">
        <v>40</v>
      </c>
      <c r="D20" s="415"/>
      <c r="E20" s="1231"/>
      <c r="F20" s="515"/>
      <c r="G20" s="1232"/>
      <c r="H20" s="515"/>
      <c r="I20" s="515"/>
      <c r="J20" s="515"/>
      <c r="K20" s="1232"/>
      <c r="L20" s="422"/>
      <c r="M20" s="422"/>
      <c r="N20" s="422"/>
      <c r="O20" s="422"/>
      <c r="P20" s="422"/>
      <c r="Q20" s="422"/>
      <c r="R20" s="965"/>
      <c r="S20" s="122"/>
      <c r="T20" s="122">
        <v>6</v>
      </c>
      <c r="U20" s="122"/>
      <c r="V20" s="122"/>
      <c r="W20" s="734">
        <f t="shared" si="5"/>
        <v>6</v>
      </c>
      <c r="X20" s="122"/>
      <c r="Y20" s="122">
        <v>6</v>
      </c>
      <c r="Z20" s="625"/>
      <c r="AA20" s="625"/>
      <c r="AB20" s="1171">
        <f t="shared" si="6"/>
        <v>6</v>
      </c>
      <c r="AC20" s="204"/>
      <c r="AD20" s="205"/>
      <c r="AE20" s="1164"/>
      <c r="AF20" s="419"/>
      <c r="AG20" s="476"/>
      <c r="AH20" s="476"/>
      <c r="AI20" s="1224"/>
      <c r="AJ20" s="476"/>
      <c r="AK20" s="476"/>
      <c r="AL20" s="476"/>
      <c r="AM20" s="1224"/>
      <c r="AN20" s="122"/>
      <c r="AO20" s="122">
        <v>3</v>
      </c>
      <c r="AP20" s="122"/>
      <c r="AQ20" s="734">
        <f>SUM(AN20:AP20)</f>
        <v>3</v>
      </c>
      <c r="AR20" s="122"/>
      <c r="AS20" s="122">
        <v>4</v>
      </c>
      <c r="AT20" s="122"/>
      <c r="AU20" s="1236">
        <f>SUM(AR20:AT20)</f>
        <v>4</v>
      </c>
      <c r="AV20" s="79">
        <f t="shared" si="4"/>
        <v>19</v>
      </c>
      <c r="AW20" s="1041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</row>
    <row r="21" spans="1:61" ht="21" customHeight="1" x14ac:dyDescent="0.35">
      <c r="A21" s="51" t="s">
        <v>574</v>
      </c>
      <c r="B21" s="149" t="s">
        <v>663</v>
      </c>
      <c r="C21" s="56" t="s">
        <v>40</v>
      </c>
      <c r="D21" s="415"/>
      <c r="E21" s="1231"/>
      <c r="F21" s="515"/>
      <c r="G21" s="1232"/>
      <c r="H21" s="515"/>
      <c r="I21" s="515"/>
      <c r="J21" s="515"/>
      <c r="K21" s="1232"/>
      <c r="L21" s="422"/>
      <c r="M21" s="422"/>
      <c r="N21" s="422"/>
      <c r="O21" s="422"/>
      <c r="P21" s="422"/>
      <c r="Q21" s="422"/>
      <c r="R21" s="965"/>
      <c r="S21" s="122"/>
      <c r="T21" s="122"/>
      <c r="U21" s="122"/>
      <c r="V21" s="122"/>
      <c r="W21" s="734">
        <f t="shared" si="5"/>
        <v>0</v>
      </c>
      <c r="X21" s="122"/>
      <c r="Y21" s="122"/>
      <c r="Z21" s="625"/>
      <c r="AA21" s="625"/>
      <c r="AB21" s="1171">
        <f t="shared" si="6"/>
        <v>0</v>
      </c>
      <c r="AC21" s="204"/>
      <c r="AD21" s="205"/>
      <c r="AE21" s="1164"/>
      <c r="AF21" s="419"/>
      <c r="AG21" s="476"/>
      <c r="AH21" s="476"/>
      <c r="AI21" s="1224"/>
      <c r="AJ21" s="476"/>
      <c r="AK21" s="476"/>
      <c r="AL21" s="476"/>
      <c r="AM21" s="1224"/>
      <c r="AN21" s="122"/>
      <c r="AO21" s="122"/>
      <c r="AP21" s="122"/>
      <c r="AQ21" s="734"/>
      <c r="AR21" s="122"/>
      <c r="AS21" s="122"/>
      <c r="AT21" s="122"/>
      <c r="AU21" s="1236"/>
      <c r="AV21" s="79">
        <f t="shared" si="4"/>
        <v>0</v>
      </c>
      <c r="AW21" s="1041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</row>
    <row r="22" spans="1:61" ht="21" customHeight="1" x14ac:dyDescent="0.35">
      <c r="A22" s="44" t="s">
        <v>592</v>
      </c>
      <c r="B22" s="214">
        <v>366</v>
      </c>
      <c r="C22" s="135" t="s">
        <v>593</v>
      </c>
      <c r="D22" s="415"/>
      <c r="E22" s="1231"/>
      <c r="F22" s="515"/>
      <c r="G22" s="1232"/>
      <c r="H22" s="515"/>
      <c r="I22" s="515"/>
      <c r="J22" s="515"/>
      <c r="K22" s="1232"/>
      <c r="L22" s="422">
        <v>2</v>
      </c>
      <c r="M22" s="422"/>
      <c r="N22" s="422"/>
      <c r="O22" s="422"/>
      <c r="P22" s="422"/>
      <c r="Q22" s="422"/>
      <c r="R22" s="965">
        <f>SUM(L22:Q22)</f>
        <v>2</v>
      </c>
      <c r="S22" s="122"/>
      <c r="T22" s="122">
        <v>7</v>
      </c>
      <c r="U22" s="122"/>
      <c r="V22" s="122"/>
      <c r="W22" s="734">
        <f t="shared" si="5"/>
        <v>7</v>
      </c>
      <c r="X22" s="122"/>
      <c r="Y22" s="122">
        <v>7</v>
      </c>
      <c r="Z22" s="625"/>
      <c r="AA22" s="625">
        <v>1</v>
      </c>
      <c r="AB22" s="1171">
        <f t="shared" si="6"/>
        <v>8</v>
      </c>
      <c r="AC22" s="204"/>
      <c r="AD22" s="205">
        <v>1</v>
      </c>
      <c r="AE22" s="1164">
        <f>SUM(AC22:AD22)</f>
        <v>1</v>
      </c>
      <c r="AF22" s="419">
        <v>4</v>
      </c>
      <c r="AG22" s="476"/>
      <c r="AH22" s="476">
        <v>1</v>
      </c>
      <c r="AI22" s="1224">
        <f>SUM(AF22:AH22)</f>
        <v>5</v>
      </c>
      <c r="AJ22" s="476">
        <v>3</v>
      </c>
      <c r="AK22" s="476"/>
      <c r="AL22" s="476"/>
      <c r="AM22" s="1224">
        <f>SUM(AJ22:AL22)</f>
        <v>3</v>
      </c>
      <c r="AN22" s="122"/>
      <c r="AO22" s="122">
        <v>4</v>
      </c>
      <c r="AP22" s="122"/>
      <c r="AQ22" s="734">
        <f>SUM(AN22:AP22)</f>
        <v>4</v>
      </c>
      <c r="AR22" s="122"/>
      <c r="AS22" s="122">
        <v>1</v>
      </c>
      <c r="AT22" s="122"/>
      <c r="AU22" s="1236">
        <f>SUM(AR22:AT22)</f>
        <v>1</v>
      </c>
      <c r="AV22" s="79">
        <f t="shared" si="4"/>
        <v>31</v>
      </c>
      <c r="AW22" s="1041">
        <v>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</row>
    <row r="23" spans="1:61" ht="21" customHeight="1" x14ac:dyDescent="0.35">
      <c r="A23" s="44" t="s">
        <v>629</v>
      </c>
      <c r="B23" s="1038" t="s">
        <v>663</v>
      </c>
      <c r="C23" s="43" t="s">
        <v>474</v>
      </c>
      <c r="D23" s="415">
        <v>1</v>
      </c>
      <c r="E23" s="1231"/>
      <c r="F23" s="515"/>
      <c r="G23" s="1232">
        <f>SUM(D23:F23)</f>
        <v>1</v>
      </c>
      <c r="H23" s="515">
        <v>1</v>
      </c>
      <c r="I23" s="515"/>
      <c r="J23" s="515"/>
      <c r="K23" s="1232">
        <f>SUM(H23:J23)</f>
        <v>1</v>
      </c>
      <c r="L23" s="422">
        <v>1</v>
      </c>
      <c r="M23" s="422"/>
      <c r="N23" s="422"/>
      <c r="O23" s="422"/>
      <c r="P23" s="422"/>
      <c r="Q23" s="422"/>
      <c r="R23" s="965">
        <f>SUM(L23:Q23)</f>
        <v>1</v>
      </c>
      <c r="S23" s="122"/>
      <c r="T23" s="122"/>
      <c r="U23" s="122">
        <v>3</v>
      </c>
      <c r="V23" s="122"/>
      <c r="W23" s="734">
        <f t="shared" si="5"/>
        <v>3</v>
      </c>
      <c r="X23" s="122"/>
      <c r="Y23" s="122"/>
      <c r="Z23" s="625">
        <v>4</v>
      </c>
      <c r="AA23" s="625"/>
      <c r="AB23" s="1171">
        <f t="shared" si="6"/>
        <v>4</v>
      </c>
      <c r="AC23" s="204"/>
      <c r="AD23" s="205"/>
      <c r="AE23" s="1164"/>
      <c r="AF23" s="419">
        <v>2</v>
      </c>
      <c r="AG23" s="476"/>
      <c r="AH23" s="476"/>
      <c r="AI23" s="1224">
        <f>SUM(AF23:AH23)</f>
        <v>2</v>
      </c>
      <c r="AJ23" s="476">
        <v>2</v>
      </c>
      <c r="AK23" s="476"/>
      <c r="AL23" s="476"/>
      <c r="AM23" s="1224">
        <f>SUM(AJ23:AL23)</f>
        <v>2</v>
      </c>
      <c r="AN23" s="122"/>
      <c r="AO23" s="122"/>
      <c r="AP23" s="122"/>
      <c r="AQ23" s="734"/>
      <c r="AR23" s="122"/>
      <c r="AS23" s="122"/>
      <c r="AT23" s="122"/>
      <c r="AU23" s="1236"/>
      <c r="AV23" s="79">
        <f t="shared" si="4"/>
        <v>14</v>
      </c>
      <c r="AW23" s="1041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</row>
    <row r="24" spans="1:61" ht="21" customHeight="1" x14ac:dyDescent="0.35">
      <c r="A24" s="51" t="s">
        <v>688</v>
      </c>
      <c r="B24" s="149">
        <v>372</v>
      </c>
      <c r="C24" s="56" t="s">
        <v>381</v>
      </c>
      <c r="D24" s="415"/>
      <c r="E24" s="1231"/>
      <c r="F24" s="515"/>
      <c r="G24" s="1232"/>
      <c r="H24" s="515"/>
      <c r="I24" s="515"/>
      <c r="J24" s="515"/>
      <c r="K24" s="1232"/>
      <c r="L24" s="422"/>
      <c r="M24" s="422">
        <v>1</v>
      </c>
      <c r="N24" s="422"/>
      <c r="O24" s="422"/>
      <c r="P24" s="422"/>
      <c r="Q24" s="422"/>
      <c r="R24" s="965">
        <f>SUM(L24:Q24)</f>
        <v>1</v>
      </c>
      <c r="S24" s="122"/>
      <c r="T24" s="122"/>
      <c r="U24" s="122">
        <v>5</v>
      </c>
      <c r="V24" s="122"/>
      <c r="W24" s="734">
        <f t="shared" si="5"/>
        <v>5</v>
      </c>
      <c r="X24" s="122"/>
      <c r="Y24" s="122"/>
      <c r="Z24" s="625">
        <v>5</v>
      </c>
      <c r="AA24" s="625"/>
      <c r="AB24" s="1171">
        <f t="shared" si="6"/>
        <v>5</v>
      </c>
      <c r="AC24" s="204"/>
      <c r="AD24" s="205"/>
      <c r="AE24" s="1164"/>
      <c r="AF24" s="419"/>
      <c r="AG24" s="476"/>
      <c r="AH24" s="476"/>
      <c r="AI24" s="1224"/>
      <c r="AJ24" s="476"/>
      <c r="AK24" s="476"/>
      <c r="AL24" s="476"/>
      <c r="AM24" s="1224"/>
      <c r="AN24" s="122"/>
      <c r="AO24" s="122"/>
      <c r="AP24" s="122"/>
      <c r="AQ24" s="734"/>
      <c r="AR24" s="122"/>
      <c r="AS24" s="122"/>
      <c r="AT24" s="122"/>
      <c r="AU24" s="1236"/>
      <c r="AV24" s="79">
        <f t="shared" si="4"/>
        <v>11</v>
      </c>
      <c r="AW24" s="1041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</row>
    <row r="25" spans="1:61" ht="21" customHeight="1" x14ac:dyDescent="0.35">
      <c r="A25" s="51" t="s">
        <v>742</v>
      </c>
      <c r="B25" s="149">
        <v>351</v>
      </c>
      <c r="C25" s="56" t="s">
        <v>381</v>
      </c>
      <c r="D25" s="415"/>
      <c r="E25" s="1231"/>
      <c r="F25" s="515"/>
      <c r="G25" s="1232"/>
      <c r="H25" s="515"/>
      <c r="I25" s="515"/>
      <c r="J25" s="515"/>
      <c r="K25" s="1232"/>
      <c r="L25" s="422"/>
      <c r="M25" s="422"/>
      <c r="N25" s="422"/>
      <c r="O25" s="422"/>
      <c r="P25" s="422"/>
      <c r="Q25" s="422"/>
      <c r="R25" s="965"/>
      <c r="S25" s="122"/>
      <c r="T25" s="122"/>
      <c r="U25" s="122"/>
      <c r="V25" s="122"/>
      <c r="W25" s="734"/>
      <c r="X25" s="122"/>
      <c r="Y25" s="122"/>
      <c r="Z25" s="625"/>
      <c r="AA25" s="625"/>
      <c r="AB25" s="1171"/>
      <c r="AC25" s="204"/>
      <c r="AD25" s="205"/>
      <c r="AE25" s="1164"/>
      <c r="AF25" s="419"/>
      <c r="AG25" s="476"/>
      <c r="AH25" s="476"/>
      <c r="AI25" s="1224"/>
      <c r="AJ25" s="476"/>
      <c r="AK25" s="476"/>
      <c r="AL25" s="476"/>
      <c r="AM25" s="1224"/>
      <c r="AN25" s="122"/>
      <c r="AO25" s="122">
        <v>2</v>
      </c>
      <c r="AP25" s="122"/>
      <c r="AQ25" s="734">
        <f>SUM(AN25:AP25)</f>
        <v>2</v>
      </c>
      <c r="AR25" s="122"/>
      <c r="AS25" s="122">
        <v>5</v>
      </c>
      <c r="AT25" s="122"/>
      <c r="AU25" s="1236">
        <f>SUM(AR25:AT25)</f>
        <v>5</v>
      </c>
      <c r="AV25" s="79">
        <f t="shared" si="4"/>
        <v>7</v>
      </c>
      <c r="AW25" s="1041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</row>
    <row r="26" spans="1:61" ht="21" customHeight="1" x14ac:dyDescent="0.35">
      <c r="A26" s="995" t="s">
        <v>109</v>
      </c>
      <c r="B26" s="149"/>
      <c r="C26" s="56"/>
      <c r="D26" s="415"/>
      <c r="E26" s="1231"/>
      <c r="F26" s="515"/>
      <c r="G26" s="1232"/>
      <c r="H26" s="515"/>
      <c r="I26" s="515"/>
      <c r="J26" s="515"/>
      <c r="K26" s="1232"/>
      <c r="L26" s="422"/>
      <c r="M26" s="422"/>
      <c r="N26" s="422"/>
      <c r="O26" s="422"/>
      <c r="P26" s="422"/>
      <c r="Q26" s="422"/>
      <c r="R26" s="965"/>
      <c r="S26" s="122"/>
      <c r="T26" s="122"/>
      <c r="U26" s="122"/>
      <c r="V26" s="122"/>
      <c r="W26" s="734"/>
      <c r="X26" s="122"/>
      <c r="Y26" s="122"/>
      <c r="Z26" s="625"/>
      <c r="AA26" s="625"/>
      <c r="AB26" s="1171"/>
      <c r="AC26" s="204"/>
      <c r="AD26" s="205"/>
      <c r="AE26" s="1164"/>
      <c r="AF26" s="419"/>
      <c r="AG26" s="476"/>
      <c r="AH26" s="476"/>
      <c r="AI26" s="1224"/>
      <c r="AJ26" s="476"/>
      <c r="AK26" s="476"/>
      <c r="AL26" s="476"/>
      <c r="AM26" s="1224"/>
      <c r="AN26" s="122"/>
      <c r="AO26" s="122"/>
      <c r="AP26" s="122"/>
      <c r="AQ26" s="734"/>
      <c r="AR26" s="122"/>
      <c r="AS26" s="122"/>
      <c r="AT26" s="122"/>
      <c r="AU26" s="1236"/>
      <c r="AV26" s="79">
        <f t="shared" si="4"/>
        <v>0</v>
      </c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</row>
    <row r="27" spans="1:61" ht="21" customHeight="1" x14ac:dyDescent="0.35">
      <c r="A27" s="51" t="s">
        <v>173</v>
      </c>
      <c r="B27" s="96">
        <v>307</v>
      </c>
      <c r="C27" s="91" t="s">
        <v>115</v>
      </c>
      <c r="D27" s="415"/>
      <c r="E27" s="1231"/>
      <c r="F27" s="515"/>
      <c r="G27" s="1232"/>
      <c r="H27" s="515"/>
      <c r="I27" s="515"/>
      <c r="J27" s="515"/>
      <c r="K27" s="1232"/>
      <c r="L27" s="422"/>
      <c r="M27" s="422"/>
      <c r="N27" s="422"/>
      <c r="O27" s="422"/>
      <c r="P27" s="422"/>
      <c r="Q27" s="422"/>
      <c r="R27" s="965"/>
      <c r="S27" s="122"/>
      <c r="T27" s="122"/>
      <c r="U27" s="122"/>
      <c r="V27" s="122"/>
      <c r="W27" s="734"/>
      <c r="X27" s="122"/>
      <c r="Y27" s="122"/>
      <c r="Z27" s="625"/>
      <c r="AA27" s="625"/>
      <c r="AB27" s="1171"/>
      <c r="AC27" s="204"/>
      <c r="AD27" s="205"/>
      <c r="AE27" s="1164"/>
      <c r="AF27" s="419"/>
      <c r="AG27" s="476"/>
      <c r="AH27" s="476"/>
      <c r="AI27" s="1224"/>
      <c r="AJ27" s="476"/>
      <c r="AK27" s="476"/>
      <c r="AL27" s="476"/>
      <c r="AM27" s="1224"/>
      <c r="AN27" s="122"/>
      <c r="AO27" s="122"/>
      <c r="AP27" s="122"/>
      <c r="AQ27" s="734"/>
      <c r="AR27" s="122"/>
      <c r="AS27" s="122"/>
      <c r="AT27" s="122"/>
      <c r="AU27" s="1236"/>
      <c r="AV27" s="79">
        <f t="shared" si="4"/>
        <v>0</v>
      </c>
      <c r="AW27" s="50" t="s">
        <v>499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</row>
    <row r="28" spans="1:61" ht="21" customHeight="1" x14ac:dyDescent="0.35">
      <c r="A28" s="51" t="s">
        <v>304</v>
      </c>
      <c r="B28" s="149">
        <v>336</v>
      </c>
      <c r="C28" s="56" t="s">
        <v>40</v>
      </c>
      <c r="D28" s="415"/>
      <c r="E28" s="1231">
        <v>1</v>
      </c>
      <c r="F28" s="515">
        <v>2</v>
      </c>
      <c r="G28" s="1232">
        <f>SUM(D28:F28)</f>
        <v>3</v>
      </c>
      <c r="H28" s="515"/>
      <c r="I28" s="515">
        <v>1</v>
      </c>
      <c r="J28" s="515">
        <v>2</v>
      </c>
      <c r="K28" s="1232">
        <f>SUM(H28:J28)</f>
        <v>3</v>
      </c>
      <c r="L28" s="422"/>
      <c r="M28" s="422"/>
      <c r="N28" s="422"/>
      <c r="O28" s="422">
        <v>3</v>
      </c>
      <c r="P28" s="422">
        <v>2</v>
      </c>
      <c r="Q28" s="422"/>
      <c r="R28" s="965">
        <f>SUM(L28:Q28)</f>
        <v>5</v>
      </c>
      <c r="S28" s="122">
        <v>2</v>
      </c>
      <c r="T28" s="122"/>
      <c r="U28" s="122"/>
      <c r="V28" s="122">
        <v>2</v>
      </c>
      <c r="W28" s="734">
        <f>SUM(S28:V28)</f>
        <v>4</v>
      </c>
      <c r="X28" s="122">
        <v>2</v>
      </c>
      <c r="Y28" s="122"/>
      <c r="Z28" s="625"/>
      <c r="AA28" s="625">
        <v>2</v>
      </c>
      <c r="AB28" s="1171">
        <f>SUM(X28:AA28)</f>
        <v>4</v>
      </c>
      <c r="AC28" s="204"/>
      <c r="AD28" s="205"/>
      <c r="AE28" s="1164"/>
      <c r="AF28" s="419"/>
      <c r="AG28" s="476"/>
      <c r="AH28" s="476"/>
      <c r="AI28" s="1224">
        <f>SUM(AF28:AH28)</f>
        <v>0</v>
      </c>
      <c r="AJ28" s="476"/>
      <c r="AK28" s="476"/>
      <c r="AL28" s="476"/>
      <c r="AM28" s="1224"/>
      <c r="AN28" s="122"/>
      <c r="AO28" s="122"/>
      <c r="AP28" s="122"/>
      <c r="AQ28" s="734">
        <f>SUM(AN28:AP28)</f>
        <v>0</v>
      </c>
      <c r="AR28" s="122"/>
      <c r="AS28" s="122"/>
      <c r="AT28" s="122"/>
      <c r="AU28" s="1236">
        <f>SUM(AR28:AT28)</f>
        <v>0</v>
      </c>
      <c r="AV28" s="79">
        <f t="shared" si="4"/>
        <v>19</v>
      </c>
      <c r="AW28" s="1041">
        <v>1</v>
      </c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</row>
    <row r="29" spans="1:61" ht="21" customHeight="1" x14ac:dyDescent="0.35">
      <c r="A29" s="51"/>
      <c r="B29" s="57"/>
      <c r="C29" s="56"/>
      <c r="D29" s="415"/>
      <c r="E29" s="1231"/>
      <c r="F29" s="515"/>
      <c r="G29" s="1232">
        <f>SUM(D29:F29)</f>
        <v>0</v>
      </c>
      <c r="H29" s="515"/>
      <c r="I29" s="515"/>
      <c r="J29" s="515"/>
      <c r="K29" s="1232">
        <f>SUM(H29:J29)</f>
        <v>0</v>
      </c>
      <c r="L29" s="422"/>
      <c r="M29" s="422"/>
      <c r="N29" s="422"/>
      <c r="O29" s="422"/>
      <c r="P29" s="422"/>
      <c r="Q29" s="422"/>
      <c r="R29" s="965"/>
      <c r="S29" s="122"/>
      <c r="T29" s="122"/>
      <c r="U29" s="122"/>
      <c r="V29" s="122"/>
      <c r="W29" s="734">
        <f>SUM(S29:V29)</f>
        <v>0</v>
      </c>
      <c r="X29" s="122"/>
      <c r="Y29" s="122"/>
      <c r="Z29" s="625"/>
      <c r="AA29" s="625"/>
      <c r="AB29" s="1171">
        <f>SUM(X29:AA29)</f>
        <v>0</v>
      </c>
      <c r="AC29" s="204"/>
      <c r="AD29" s="205"/>
      <c r="AE29" s="1164"/>
      <c r="AF29" s="419"/>
      <c r="AG29" s="476"/>
      <c r="AH29" s="476"/>
      <c r="AI29" s="1224">
        <f>SUM(AF29:AH29)</f>
        <v>0</v>
      </c>
      <c r="AJ29" s="476"/>
      <c r="AK29" s="476"/>
      <c r="AL29" s="476"/>
      <c r="AM29" s="1224"/>
      <c r="AN29" s="122"/>
      <c r="AO29" s="122"/>
      <c r="AP29" s="122"/>
      <c r="AQ29" s="734">
        <f>SUM(AN29:AP29)</f>
        <v>0</v>
      </c>
      <c r="AR29" s="122"/>
      <c r="AS29" s="122"/>
      <c r="AT29" s="122"/>
      <c r="AU29" s="1236">
        <f>SUM(AR29:AT29)</f>
        <v>0</v>
      </c>
      <c r="AV29" s="79">
        <f t="shared" si="4"/>
        <v>0</v>
      </c>
      <c r="AW29" s="1041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</row>
    <row r="30" spans="1:61" ht="21" customHeight="1" x14ac:dyDescent="0.35">
      <c r="A30" s="51" t="s">
        <v>486</v>
      </c>
      <c r="B30" s="58">
        <v>361</v>
      </c>
      <c r="C30" s="51" t="s">
        <v>487</v>
      </c>
      <c r="D30" s="414"/>
      <c r="E30" s="414"/>
      <c r="F30" s="414"/>
      <c r="G30" s="654">
        <f>SUM(D30:F30)</f>
        <v>0</v>
      </c>
      <c r="H30" s="414"/>
      <c r="I30" s="414"/>
      <c r="J30" s="414"/>
      <c r="K30" s="654"/>
      <c r="L30" s="422"/>
      <c r="M30" s="422"/>
      <c r="N30" s="422">
        <v>1</v>
      </c>
      <c r="O30" s="422"/>
      <c r="P30" s="422"/>
      <c r="Q30" s="422"/>
      <c r="R30" s="965">
        <f>SUM(L30:Q30)</f>
        <v>1</v>
      </c>
      <c r="S30" s="122">
        <v>1</v>
      </c>
      <c r="T30" s="122"/>
      <c r="U30" s="122"/>
      <c r="V30" s="122"/>
      <c r="W30" s="734">
        <f>SUM(S30:V30)</f>
        <v>1</v>
      </c>
      <c r="X30" s="122">
        <v>1</v>
      </c>
      <c r="Y30" s="122"/>
      <c r="Z30" s="122"/>
      <c r="AA30" s="122"/>
      <c r="AB30" s="734">
        <f>SUM(X30:AA30)</f>
        <v>1</v>
      </c>
      <c r="AC30" s="206"/>
      <c r="AD30" s="206"/>
      <c r="AE30" s="654"/>
      <c r="AF30" s="419"/>
      <c r="AG30" s="419"/>
      <c r="AH30" s="419"/>
      <c r="AI30" s="778"/>
      <c r="AJ30" s="419"/>
      <c r="AK30" s="419"/>
      <c r="AL30" s="419"/>
      <c r="AM30" s="778"/>
      <c r="AN30" s="122"/>
      <c r="AO30" s="122"/>
      <c r="AP30" s="122"/>
      <c r="AQ30" s="734">
        <f>SUM(AN30:AP30)</f>
        <v>0</v>
      </c>
      <c r="AR30" s="122"/>
      <c r="AS30" s="122"/>
      <c r="AT30" s="122"/>
      <c r="AU30" s="1236">
        <f>SUM(AR30:AT30)</f>
        <v>0</v>
      </c>
      <c r="AV30" s="79">
        <f t="shared" si="4"/>
        <v>3</v>
      </c>
      <c r="AW30" s="1041">
        <v>2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</row>
    <row r="31" spans="1:61" x14ac:dyDescent="0.35">
      <c r="L31" s="1024"/>
      <c r="M31" s="1025"/>
      <c r="AN31" s="50"/>
      <c r="AO31" s="50"/>
      <c r="AP31" s="50"/>
      <c r="AQ31" s="50"/>
      <c r="AR31" s="50"/>
      <c r="AS31" s="50"/>
      <c r="AT31" s="50"/>
      <c r="AU31" s="50"/>
      <c r="AV31" s="49"/>
    </row>
    <row r="32" spans="1:61" ht="16.2" x14ac:dyDescent="0.35">
      <c r="A32" s="47" t="s">
        <v>360</v>
      </c>
      <c r="AN32" s="50"/>
      <c r="AO32" s="50"/>
      <c r="AP32" s="50"/>
      <c r="AQ32" s="50"/>
      <c r="AR32" s="50"/>
      <c r="AS32" s="50"/>
      <c r="AT32" s="50"/>
      <c r="AU32" s="50"/>
      <c r="AV32"/>
    </row>
    <row r="33" s="50" customFormat="1" x14ac:dyDescent="0.35"/>
    <row r="34" s="50" customFormat="1" x14ac:dyDescent="0.35"/>
    <row r="35" s="50" customFormat="1" x14ac:dyDescent="0.35"/>
    <row r="36" s="50" customFormat="1" x14ac:dyDescent="0.35"/>
    <row r="37" s="50" customFormat="1" x14ac:dyDescent="0.35"/>
    <row r="38" s="50" customFormat="1" x14ac:dyDescent="0.35"/>
    <row r="39" s="50" customFormat="1" x14ac:dyDescent="0.35"/>
    <row r="40" s="50" customFormat="1" x14ac:dyDescent="0.35"/>
    <row r="41" s="50" customFormat="1" x14ac:dyDescent="0.35"/>
    <row r="42" s="50" customFormat="1" x14ac:dyDescent="0.35"/>
    <row r="43" s="50" customFormat="1" x14ac:dyDescent="0.35"/>
    <row r="44" s="50" customFormat="1" x14ac:dyDescent="0.35"/>
    <row r="45" s="50" customFormat="1" x14ac:dyDescent="0.35"/>
    <row r="46" s="50" customFormat="1" x14ac:dyDescent="0.35"/>
    <row r="47" s="50" customFormat="1" x14ac:dyDescent="0.35"/>
    <row r="48" s="50" customFormat="1" x14ac:dyDescent="0.35"/>
    <row r="49" s="50" customFormat="1" x14ac:dyDescent="0.35"/>
    <row r="50" s="50" customFormat="1" x14ac:dyDescent="0.35"/>
    <row r="51" s="50" customFormat="1" x14ac:dyDescent="0.35"/>
    <row r="52" s="50" customFormat="1" x14ac:dyDescent="0.35"/>
    <row r="53" s="50" customFormat="1" x14ac:dyDescent="0.35"/>
    <row r="54" s="50" customFormat="1" x14ac:dyDescent="0.35"/>
    <row r="55" s="50" customFormat="1" x14ac:dyDescent="0.35"/>
    <row r="56" s="50" customFormat="1" x14ac:dyDescent="0.35"/>
    <row r="57" s="50" customFormat="1" x14ac:dyDescent="0.35"/>
    <row r="58" s="50" customFormat="1" x14ac:dyDescent="0.35"/>
    <row r="59" s="50" customFormat="1" x14ac:dyDescent="0.35"/>
    <row r="60" s="50" customFormat="1" x14ac:dyDescent="0.35"/>
    <row r="61" s="50" customFormat="1" x14ac:dyDescent="0.35"/>
    <row r="62" s="50" customFormat="1" x14ac:dyDescent="0.35"/>
    <row r="63" s="50" customFormat="1" x14ac:dyDescent="0.35"/>
    <row r="64" s="50" customFormat="1" x14ac:dyDescent="0.35"/>
    <row r="65" s="50" customFormat="1" x14ac:dyDescent="0.35"/>
    <row r="66" s="50" customFormat="1" x14ac:dyDescent="0.35"/>
    <row r="67" s="50" customFormat="1" x14ac:dyDescent="0.35"/>
    <row r="68" s="50" customFormat="1" x14ac:dyDescent="0.35"/>
    <row r="69" s="50" customFormat="1" x14ac:dyDescent="0.35"/>
    <row r="70" s="50" customFormat="1" x14ac:dyDescent="0.35"/>
    <row r="71" s="50" customFormat="1" x14ac:dyDescent="0.35"/>
    <row r="72" s="50" customFormat="1" x14ac:dyDescent="0.35"/>
    <row r="73" s="50" customFormat="1" x14ac:dyDescent="0.35"/>
    <row r="74" s="50" customFormat="1" x14ac:dyDescent="0.35"/>
    <row r="75" s="50" customFormat="1" x14ac:dyDescent="0.35"/>
    <row r="76" s="50" customFormat="1" x14ac:dyDescent="0.35"/>
    <row r="77" s="50" customFormat="1" x14ac:dyDescent="0.35"/>
    <row r="78" s="50" customFormat="1" x14ac:dyDescent="0.35"/>
    <row r="79" s="50" customFormat="1" x14ac:dyDescent="0.35"/>
    <row r="80" s="50" customFormat="1" x14ac:dyDescent="0.35"/>
    <row r="81" s="50" customFormat="1" x14ac:dyDescent="0.35"/>
    <row r="82" s="50" customFormat="1" x14ac:dyDescent="0.35"/>
    <row r="83" s="50" customFormat="1" x14ac:dyDescent="0.35"/>
    <row r="84" s="50" customFormat="1" x14ac:dyDescent="0.35"/>
    <row r="85" s="50" customFormat="1" x14ac:dyDescent="0.35"/>
    <row r="86" s="50" customFormat="1" x14ac:dyDescent="0.35"/>
    <row r="87" s="50" customFormat="1" x14ac:dyDescent="0.35"/>
    <row r="88" s="50" customFormat="1" x14ac:dyDescent="0.35"/>
    <row r="89" s="50" customFormat="1" x14ac:dyDescent="0.35"/>
    <row r="90" s="50" customFormat="1" x14ac:dyDescent="0.35"/>
    <row r="91" s="50" customFormat="1" x14ac:dyDescent="0.35"/>
    <row r="92" s="50" customFormat="1" x14ac:dyDescent="0.35"/>
    <row r="93" s="50" customFormat="1" x14ac:dyDescent="0.35"/>
    <row r="94" s="50" customFormat="1" x14ac:dyDescent="0.35"/>
    <row r="95" s="50" customFormat="1" x14ac:dyDescent="0.35"/>
    <row r="96" s="50" customFormat="1" x14ac:dyDescent="0.35"/>
    <row r="97" s="50" customFormat="1" x14ac:dyDescent="0.35"/>
    <row r="98" s="50" customFormat="1" x14ac:dyDescent="0.35"/>
    <row r="99" s="50" customFormat="1" x14ac:dyDescent="0.35"/>
    <row r="100" s="50" customFormat="1" x14ac:dyDescent="0.35"/>
    <row r="101" s="50" customFormat="1" x14ac:dyDescent="0.35"/>
    <row r="102" s="50" customFormat="1" x14ac:dyDescent="0.35"/>
    <row r="103" s="50" customFormat="1" x14ac:dyDescent="0.35"/>
    <row r="104" s="50" customFormat="1" x14ac:dyDescent="0.35"/>
    <row r="105" s="50" customFormat="1" x14ac:dyDescent="0.35"/>
  </sheetData>
  <sortState xmlns:xlrd2="http://schemas.microsoft.com/office/spreadsheetml/2017/richdata2" ref="A6:AV26">
    <sortCondition descending="1" ref="AV6:AV26"/>
  </sortState>
  <mergeCells count="12">
    <mergeCell ref="AR3:AU3"/>
    <mergeCell ref="Y1:AH1"/>
    <mergeCell ref="A2:C2"/>
    <mergeCell ref="L3:Q3"/>
    <mergeCell ref="AF3:AH3"/>
    <mergeCell ref="D3:F3"/>
    <mergeCell ref="AC3:AD3"/>
    <mergeCell ref="X3:AA3"/>
    <mergeCell ref="H3:J3"/>
    <mergeCell ref="S3:V3"/>
    <mergeCell ref="AN3:AQ3"/>
    <mergeCell ref="AJ3:AM3"/>
  </mergeCells>
  <phoneticPr fontId="5" type="noConversion"/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4"/>
  <sheetViews>
    <sheetView workbookViewId="0">
      <selection sqref="A1:D1"/>
    </sheetView>
  </sheetViews>
  <sheetFormatPr defaultRowHeight="13.2" x14ac:dyDescent="0.25"/>
  <cols>
    <col min="1" max="1" width="27.6640625" customWidth="1"/>
    <col min="2" max="2" width="11.6640625" customWidth="1"/>
    <col min="3" max="3" width="23.6640625" customWidth="1"/>
    <col min="4" max="4" width="15.33203125" customWidth="1"/>
    <col min="5" max="49" width="5.6640625" customWidth="1"/>
  </cols>
  <sheetData>
    <row r="1" spans="1:49" ht="17.399999999999999" x14ac:dyDescent="0.3">
      <c r="A1" s="1440"/>
      <c r="B1" s="1440"/>
      <c r="C1" s="1440"/>
      <c r="D1" s="1440"/>
      <c r="E1" s="2" t="s">
        <v>0</v>
      </c>
      <c r="G1" s="2"/>
    </row>
    <row r="2" spans="1:49" ht="18.600000000000001" x14ac:dyDescent="0.4">
      <c r="A2" s="1"/>
      <c r="B2" s="1"/>
      <c r="C2" s="1"/>
      <c r="D2" s="1"/>
      <c r="E2" s="41" t="s">
        <v>88</v>
      </c>
      <c r="F2" s="42" t="s">
        <v>1</v>
      </c>
      <c r="G2" s="1441" t="s">
        <v>2</v>
      </c>
      <c r="H2" s="1442"/>
      <c r="I2" s="1443"/>
      <c r="J2" s="1444" t="s">
        <v>3</v>
      </c>
      <c r="K2" s="1445"/>
      <c r="L2" s="1446"/>
      <c r="M2" s="1447" t="s">
        <v>4</v>
      </c>
      <c r="N2" s="1448"/>
      <c r="O2" s="1449"/>
      <c r="P2" s="1450" t="s">
        <v>5</v>
      </c>
      <c r="Q2" s="1451"/>
      <c r="R2" s="1452"/>
      <c r="S2" s="1462" t="s">
        <v>6</v>
      </c>
      <c r="T2" s="1463"/>
      <c r="U2" s="1464"/>
      <c r="V2" s="1465" t="s">
        <v>7</v>
      </c>
      <c r="W2" s="1466"/>
      <c r="X2" s="1467"/>
      <c r="Y2" s="1453" t="s">
        <v>8</v>
      </c>
      <c r="Z2" s="1454"/>
      <c r="AA2" s="1455"/>
      <c r="AB2" s="1456" t="s">
        <v>9</v>
      </c>
      <c r="AC2" s="1457"/>
      <c r="AD2" s="1458"/>
      <c r="AE2" s="1459" t="s">
        <v>10</v>
      </c>
      <c r="AF2" s="1460"/>
      <c r="AG2" s="1461"/>
      <c r="AH2" s="1441" t="s">
        <v>11</v>
      </c>
      <c r="AI2" s="1442"/>
      <c r="AJ2" s="1443"/>
      <c r="AK2" s="1444" t="s">
        <v>12</v>
      </c>
      <c r="AL2" s="1445"/>
      <c r="AM2" s="1446"/>
      <c r="AN2" s="1447" t="s">
        <v>13</v>
      </c>
      <c r="AO2" s="1448"/>
      <c r="AP2" s="1449"/>
      <c r="AQ2" s="1450" t="s">
        <v>14</v>
      </c>
      <c r="AR2" s="1451"/>
      <c r="AS2" s="1452"/>
      <c r="AT2" s="1462" t="s">
        <v>15</v>
      </c>
      <c r="AU2" s="1463"/>
      <c r="AV2" s="1464"/>
    </row>
    <row r="3" spans="1:49" ht="188.4" x14ac:dyDescent="0.3">
      <c r="A3" s="3" t="s">
        <v>16</v>
      </c>
      <c r="B3" s="3" t="s">
        <v>17</v>
      </c>
      <c r="C3" s="3" t="s">
        <v>18</v>
      </c>
      <c r="D3" s="3" t="s">
        <v>19</v>
      </c>
      <c r="E3" s="4" t="s">
        <v>113</v>
      </c>
      <c r="F3" s="5" t="s">
        <v>119</v>
      </c>
      <c r="G3" s="6"/>
      <c r="H3" s="6"/>
      <c r="I3" s="6"/>
      <c r="J3" s="7"/>
      <c r="K3" s="7"/>
      <c r="L3" s="7"/>
      <c r="M3" s="8"/>
      <c r="N3" s="8"/>
      <c r="O3" s="8"/>
      <c r="P3" s="9"/>
      <c r="Q3" s="9"/>
      <c r="R3" s="9"/>
      <c r="S3" s="10"/>
      <c r="T3" s="10"/>
      <c r="U3" s="10"/>
      <c r="V3" s="11"/>
      <c r="W3" s="11"/>
      <c r="X3" s="11"/>
      <c r="Y3" s="12"/>
      <c r="Z3" s="12"/>
      <c r="AA3" s="12"/>
      <c r="AB3" s="4"/>
      <c r="AC3" s="4"/>
      <c r="AD3" s="4"/>
      <c r="AE3" s="5"/>
      <c r="AF3" s="5"/>
      <c r="AG3" s="5"/>
      <c r="AH3" s="6"/>
      <c r="AI3" s="6"/>
      <c r="AJ3" s="6"/>
      <c r="AK3" s="7"/>
      <c r="AL3" s="7"/>
      <c r="AM3" s="7"/>
      <c r="AN3" s="8"/>
      <c r="AO3" s="8"/>
      <c r="AP3" s="8"/>
      <c r="AQ3" s="9"/>
      <c r="AR3" s="9"/>
      <c r="AS3" s="9"/>
      <c r="AT3" s="10"/>
      <c r="AU3" s="10"/>
      <c r="AV3" s="10"/>
      <c r="AW3" s="13" t="s">
        <v>20</v>
      </c>
    </row>
    <row r="4" spans="1:49" ht="15.6" x14ac:dyDescent="0.3">
      <c r="A4" s="3"/>
      <c r="B4" s="3"/>
      <c r="C4" s="3"/>
      <c r="D4" s="3" t="s">
        <v>21</v>
      </c>
      <c r="E4" s="35"/>
      <c r="F4" s="36"/>
      <c r="G4" s="6"/>
      <c r="H4" s="6"/>
      <c r="I4" s="6"/>
      <c r="J4" s="7"/>
      <c r="K4" s="7"/>
      <c r="L4" s="7"/>
      <c r="M4" s="8"/>
      <c r="N4" s="14"/>
      <c r="O4" s="8"/>
      <c r="P4" s="9"/>
      <c r="Q4" s="9"/>
      <c r="R4" s="9"/>
      <c r="S4" s="10"/>
      <c r="T4" s="10"/>
      <c r="U4" s="10"/>
      <c r="V4" s="11"/>
      <c r="W4" s="11"/>
      <c r="X4" s="11"/>
      <c r="Y4" s="12"/>
      <c r="Z4" s="12"/>
      <c r="AA4" s="12"/>
      <c r="AB4" s="4"/>
      <c r="AC4" s="4"/>
      <c r="AD4" s="4"/>
      <c r="AE4" s="5"/>
      <c r="AF4" s="5"/>
      <c r="AG4" s="5"/>
      <c r="AH4" s="6"/>
      <c r="AI4" s="6"/>
      <c r="AJ4" s="6"/>
      <c r="AK4" s="7"/>
      <c r="AL4" s="7"/>
      <c r="AM4" s="7"/>
      <c r="AN4" s="8"/>
      <c r="AO4" s="8"/>
      <c r="AP4" s="8"/>
      <c r="AQ4" s="9"/>
      <c r="AR4" s="9"/>
      <c r="AS4" s="9"/>
      <c r="AT4" s="10"/>
      <c r="AU4" s="10"/>
      <c r="AV4" s="10"/>
      <c r="AW4" s="15"/>
    </row>
    <row r="5" spans="1:49" ht="21" customHeight="1" x14ac:dyDescent="0.3">
      <c r="A5" s="16" t="s">
        <v>96</v>
      </c>
      <c r="B5" s="37">
        <v>2567</v>
      </c>
      <c r="C5" s="45" t="s">
        <v>102</v>
      </c>
      <c r="D5" s="16"/>
      <c r="E5" s="18"/>
      <c r="F5" s="19"/>
      <c r="G5" s="20"/>
      <c r="H5" s="21"/>
      <c r="I5" s="21"/>
      <c r="J5" s="22"/>
      <c r="K5" s="22"/>
      <c r="L5" s="22"/>
      <c r="M5" s="23"/>
      <c r="N5" s="24"/>
      <c r="O5" s="25"/>
      <c r="P5" s="26"/>
      <c r="Q5" s="26"/>
      <c r="R5" s="26"/>
      <c r="S5" s="27"/>
      <c r="T5" s="27"/>
      <c r="U5" s="27"/>
      <c r="V5" s="28"/>
      <c r="W5" s="28"/>
      <c r="X5" s="28"/>
      <c r="Y5" s="29"/>
      <c r="Z5" s="29"/>
      <c r="AA5" s="29"/>
      <c r="AB5" s="30"/>
      <c r="AC5" s="30"/>
      <c r="AD5" s="30"/>
      <c r="AE5" s="31"/>
      <c r="AF5" s="31"/>
      <c r="AG5" s="31"/>
      <c r="AH5" s="21"/>
      <c r="AI5" s="21"/>
      <c r="AJ5" s="21"/>
      <c r="AK5" s="22"/>
      <c r="AL5" s="22"/>
      <c r="AM5" s="22"/>
      <c r="AN5" s="23"/>
      <c r="AO5" s="23"/>
      <c r="AP5" s="23"/>
      <c r="AQ5" s="26"/>
      <c r="AR5" s="26"/>
      <c r="AS5" s="26"/>
      <c r="AT5" s="27"/>
      <c r="AU5" s="27"/>
      <c r="AV5" s="27"/>
      <c r="AW5" s="3">
        <f t="shared" ref="AW5:AW24" si="0">SUM(E5:AV5)</f>
        <v>0</v>
      </c>
    </row>
    <row r="6" spans="1:49" ht="21" customHeight="1" x14ac:dyDescent="0.3">
      <c r="A6" s="16" t="s">
        <v>120</v>
      </c>
      <c r="B6" s="38">
        <v>2792</v>
      </c>
      <c r="C6" s="43" t="s">
        <v>121</v>
      </c>
      <c r="D6" s="32"/>
      <c r="E6" s="18"/>
      <c r="F6" s="19"/>
      <c r="G6" s="20"/>
      <c r="H6" s="21"/>
      <c r="I6" s="21"/>
      <c r="J6" s="22"/>
      <c r="K6" s="22"/>
      <c r="L6" s="22"/>
      <c r="M6" s="23"/>
      <c r="N6" s="24"/>
      <c r="O6" s="25"/>
      <c r="P6" s="26"/>
      <c r="Q6" s="26"/>
      <c r="R6" s="26"/>
      <c r="S6" s="27"/>
      <c r="T6" s="27"/>
      <c r="U6" s="27"/>
      <c r="V6" s="28"/>
      <c r="W6" s="28"/>
      <c r="X6" s="28"/>
      <c r="Y6" s="29"/>
      <c r="Z6" s="29"/>
      <c r="AA6" s="29"/>
      <c r="AB6" s="30"/>
      <c r="AC6" s="30"/>
      <c r="AD6" s="30"/>
      <c r="AE6" s="31"/>
      <c r="AF6" s="31"/>
      <c r="AG6" s="31"/>
      <c r="AH6" s="21"/>
      <c r="AI6" s="21"/>
      <c r="AJ6" s="21"/>
      <c r="AK6" s="22"/>
      <c r="AL6" s="22"/>
      <c r="AM6" s="22"/>
      <c r="AN6" s="23"/>
      <c r="AO6" s="23"/>
      <c r="AP6" s="23"/>
      <c r="AQ6" s="26"/>
      <c r="AR6" s="26"/>
      <c r="AS6" s="26"/>
      <c r="AT6" s="27"/>
      <c r="AU6" s="27"/>
      <c r="AV6" s="27"/>
      <c r="AW6" s="3">
        <f>SUM(E6:AV6)</f>
        <v>0</v>
      </c>
    </row>
    <row r="7" spans="1:49" ht="21" customHeight="1" x14ac:dyDescent="0.3">
      <c r="A7" s="16" t="s">
        <v>122</v>
      </c>
      <c r="B7" s="38">
        <v>2451</v>
      </c>
      <c r="C7" s="43" t="s">
        <v>123</v>
      </c>
      <c r="D7" s="32"/>
      <c r="E7" s="18"/>
      <c r="F7" s="19"/>
      <c r="G7" s="20"/>
      <c r="H7" s="21"/>
      <c r="I7" s="21"/>
      <c r="J7" s="22"/>
      <c r="K7" s="22"/>
      <c r="L7" s="22"/>
      <c r="M7" s="23"/>
      <c r="N7" s="24"/>
      <c r="O7" s="25"/>
      <c r="P7" s="26"/>
      <c r="Q7" s="26"/>
      <c r="R7" s="26"/>
      <c r="S7" s="27"/>
      <c r="T7" s="27"/>
      <c r="U7" s="27"/>
      <c r="V7" s="28"/>
      <c r="W7" s="28"/>
      <c r="X7" s="28"/>
      <c r="Y7" s="29"/>
      <c r="Z7" s="29"/>
      <c r="AA7" s="29"/>
      <c r="AB7" s="30"/>
      <c r="AC7" s="30"/>
      <c r="AD7" s="30"/>
      <c r="AE7" s="31"/>
      <c r="AF7" s="31"/>
      <c r="AG7" s="31"/>
      <c r="AH7" s="21"/>
      <c r="AI7" s="21"/>
      <c r="AJ7" s="21"/>
      <c r="AK7" s="22"/>
      <c r="AL7" s="22"/>
      <c r="AM7" s="22"/>
      <c r="AN7" s="23"/>
      <c r="AO7" s="23"/>
      <c r="AP7" s="23"/>
      <c r="AQ7" s="26"/>
      <c r="AR7" s="26"/>
      <c r="AS7" s="26"/>
      <c r="AT7" s="27"/>
      <c r="AU7" s="27"/>
      <c r="AV7" s="27"/>
      <c r="AW7" s="3">
        <f>SUM(E7:AV7)</f>
        <v>0</v>
      </c>
    </row>
    <row r="8" spans="1:49" ht="21" customHeight="1" x14ac:dyDescent="0.3">
      <c r="A8" s="40" t="s">
        <v>117</v>
      </c>
      <c r="B8" s="38">
        <v>2365</v>
      </c>
      <c r="C8" s="43" t="s">
        <v>68</v>
      </c>
      <c r="D8" s="32"/>
      <c r="E8" s="18"/>
      <c r="F8" s="19"/>
      <c r="G8" s="20"/>
      <c r="H8" s="21"/>
      <c r="I8" s="21"/>
      <c r="J8" s="22"/>
      <c r="K8" s="22"/>
      <c r="L8" s="22"/>
      <c r="M8" s="23"/>
      <c r="N8" s="24"/>
      <c r="O8" s="25"/>
      <c r="P8" s="26"/>
      <c r="Q8" s="26"/>
      <c r="R8" s="26"/>
      <c r="S8" s="27"/>
      <c r="T8" s="27"/>
      <c r="U8" s="27"/>
      <c r="V8" s="28"/>
      <c r="W8" s="28"/>
      <c r="X8" s="28"/>
      <c r="Y8" s="29"/>
      <c r="Z8" s="29"/>
      <c r="AA8" s="29"/>
      <c r="AB8" s="30"/>
      <c r="AC8" s="30"/>
      <c r="AD8" s="30"/>
      <c r="AE8" s="31"/>
      <c r="AF8" s="31"/>
      <c r="AG8" s="31"/>
      <c r="AH8" s="21"/>
      <c r="AI8" s="21"/>
      <c r="AJ8" s="21"/>
      <c r="AK8" s="22"/>
      <c r="AL8" s="22"/>
      <c r="AM8" s="22"/>
      <c r="AN8" s="23"/>
      <c r="AO8" s="23"/>
      <c r="AP8" s="23"/>
      <c r="AQ8" s="26"/>
      <c r="AR8" s="26"/>
      <c r="AS8" s="26"/>
      <c r="AT8" s="27"/>
      <c r="AU8" s="27"/>
      <c r="AV8" s="27"/>
      <c r="AW8" s="3">
        <f>SUM(E8:AV8)</f>
        <v>0</v>
      </c>
    </row>
    <row r="9" spans="1:49" ht="21" customHeight="1" x14ac:dyDescent="0.3">
      <c r="A9" s="16" t="s">
        <v>47</v>
      </c>
      <c r="B9" s="38">
        <v>2698</v>
      </c>
      <c r="C9" s="33" t="s">
        <v>48</v>
      </c>
      <c r="D9" s="32"/>
      <c r="E9" s="18"/>
      <c r="F9" s="19"/>
      <c r="G9" s="20"/>
      <c r="H9" s="21"/>
      <c r="I9" s="21"/>
      <c r="J9" s="22"/>
      <c r="K9" s="22"/>
      <c r="L9" s="22"/>
      <c r="M9" s="23"/>
      <c r="N9" s="24"/>
      <c r="O9" s="25"/>
      <c r="P9" s="26"/>
      <c r="Q9" s="26"/>
      <c r="R9" s="26"/>
      <c r="S9" s="27"/>
      <c r="T9" s="27"/>
      <c r="U9" s="27"/>
      <c r="V9" s="28"/>
      <c r="W9" s="28"/>
      <c r="X9" s="28"/>
      <c r="Y9" s="29"/>
      <c r="Z9" s="29"/>
      <c r="AA9" s="29"/>
      <c r="AB9" s="30"/>
      <c r="AC9" s="30"/>
      <c r="AD9" s="30"/>
      <c r="AE9" s="31"/>
      <c r="AF9" s="31"/>
      <c r="AG9" s="31"/>
      <c r="AH9" s="21"/>
      <c r="AI9" s="21"/>
      <c r="AJ9" s="21"/>
      <c r="AK9" s="22"/>
      <c r="AL9" s="22"/>
      <c r="AM9" s="22"/>
      <c r="AN9" s="23"/>
      <c r="AO9" s="23"/>
      <c r="AP9" s="23"/>
      <c r="AQ9" s="26"/>
      <c r="AR9" s="26"/>
      <c r="AS9" s="26"/>
      <c r="AT9" s="27"/>
      <c r="AU9" s="27"/>
      <c r="AV9" s="27"/>
      <c r="AW9" s="3">
        <f t="shared" si="0"/>
        <v>0</v>
      </c>
    </row>
    <row r="10" spans="1:49" ht="21" customHeight="1" x14ac:dyDescent="0.3">
      <c r="A10" s="16" t="s">
        <v>97</v>
      </c>
      <c r="B10" s="38">
        <v>2620</v>
      </c>
      <c r="C10" s="43" t="s">
        <v>98</v>
      </c>
      <c r="D10" s="32"/>
      <c r="E10" s="18"/>
      <c r="F10" s="19"/>
      <c r="G10" s="20"/>
      <c r="H10" s="21"/>
      <c r="I10" s="21"/>
      <c r="J10" s="22"/>
      <c r="K10" s="22"/>
      <c r="L10" s="22"/>
      <c r="M10" s="23"/>
      <c r="N10" s="24"/>
      <c r="O10" s="25"/>
      <c r="P10" s="26"/>
      <c r="Q10" s="26"/>
      <c r="R10" s="26"/>
      <c r="S10" s="27"/>
      <c r="T10" s="27"/>
      <c r="U10" s="27"/>
      <c r="V10" s="28"/>
      <c r="W10" s="28"/>
      <c r="X10" s="28"/>
      <c r="Y10" s="29"/>
      <c r="Z10" s="29"/>
      <c r="AA10" s="29"/>
      <c r="AB10" s="30"/>
      <c r="AC10" s="30"/>
      <c r="AD10" s="30"/>
      <c r="AE10" s="31"/>
      <c r="AF10" s="31"/>
      <c r="AG10" s="31"/>
      <c r="AH10" s="21"/>
      <c r="AI10" s="21"/>
      <c r="AJ10" s="21"/>
      <c r="AK10" s="22"/>
      <c r="AL10" s="22"/>
      <c r="AM10" s="22"/>
      <c r="AN10" s="23"/>
      <c r="AO10" s="23"/>
      <c r="AP10" s="23"/>
      <c r="AQ10" s="26"/>
      <c r="AR10" s="26"/>
      <c r="AS10" s="26"/>
      <c r="AT10" s="27"/>
      <c r="AU10" s="27"/>
      <c r="AV10" s="27"/>
      <c r="AW10" s="3">
        <f t="shared" si="0"/>
        <v>0</v>
      </c>
    </row>
    <row r="11" spans="1:49" ht="21" customHeight="1" x14ac:dyDescent="0.3">
      <c r="A11" s="44" t="s">
        <v>94</v>
      </c>
      <c r="B11" s="38">
        <v>2460</v>
      </c>
      <c r="C11" s="46" t="s">
        <v>24</v>
      </c>
      <c r="D11" s="32"/>
      <c r="E11" s="18"/>
      <c r="F11" s="19"/>
      <c r="G11" s="20"/>
      <c r="H11" s="21"/>
      <c r="I11" s="21"/>
      <c r="J11" s="22"/>
      <c r="K11" s="22"/>
      <c r="L11" s="22"/>
      <c r="M11" s="23"/>
      <c r="N11" s="24"/>
      <c r="O11" s="25"/>
      <c r="P11" s="26"/>
      <c r="Q11" s="26"/>
      <c r="R11" s="26"/>
      <c r="S11" s="27"/>
      <c r="T11" s="27"/>
      <c r="U11" s="27"/>
      <c r="V11" s="28"/>
      <c r="W11" s="28"/>
      <c r="X11" s="28"/>
      <c r="Y11" s="29"/>
      <c r="Z11" s="29"/>
      <c r="AA11" s="29"/>
      <c r="AB11" s="30"/>
      <c r="AC11" s="30"/>
      <c r="AD11" s="30"/>
      <c r="AE11" s="31"/>
      <c r="AF11" s="31"/>
      <c r="AG11" s="31"/>
      <c r="AH11" s="21"/>
      <c r="AI11" s="21"/>
      <c r="AJ11" s="21"/>
      <c r="AK11" s="22"/>
      <c r="AL11" s="22"/>
      <c r="AM11" s="22"/>
      <c r="AN11" s="23"/>
      <c r="AO11" s="23"/>
      <c r="AP11" s="23"/>
      <c r="AQ11" s="26"/>
      <c r="AR11" s="26"/>
      <c r="AS11" s="26"/>
      <c r="AT11" s="27"/>
      <c r="AU11" s="27"/>
      <c r="AV11" s="27"/>
      <c r="AW11" s="3">
        <f t="shared" si="0"/>
        <v>0</v>
      </c>
    </row>
    <row r="12" spans="1:49" ht="21" customHeight="1" x14ac:dyDescent="0.3">
      <c r="A12" s="16" t="s">
        <v>23</v>
      </c>
      <c r="B12" s="38">
        <v>2610</v>
      </c>
      <c r="C12" s="46" t="s">
        <v>24</v>
      </c>
      <c r="D12" s="32"/>
      <c r="E12" s="18"/>
      <c r="F12" s="19"/>
      <c r="G12" s="20"/>
      <c r="H12" s="21"/>
      <c r="I12" s="21"/>
      <c r="J12" s="22"/>
      <c r="K12" s="22"/>
      <c r="L12" s="22"/>
      <c r="M12" s="23"/>
      <c r="N12" s="24"/>
      <c r="O12" s="25"/>
      <c r="P12" s="26"/>
      <c r="Q12" s="26"/>
      <c r="R12" s="26"/>
      <c r="S12" s="27"/>
      <c r="T12" s="27"/>
      <c r="U12" s="27"/>
      <c r="V12" s="28"/>
      <c r="W12" s="28"/>
      <c r="X12" s="28"/>
      <c r="Y12" s="29"/>
      <c r="Z12" s="29"/>
      <c r="AA12" s="29"/>
      <c r="AB12" s="30"/>
      <c r="AC12" s="30"/>
      <c r="AD12" s="30"/>
      <c r="AE12" s="31"/>
      <c r="AF12" s="31"/>
      <c r="AG12" s="31"/>
      <c r="AH12" s="21"/>
      <c r="AI12" s="21"/>
      <c r="AJ12" s="21"/>
      <c r="AK12" s="22"/>
      <c r="AL12" s="22"/>
      <c r="AM12" s="22"/>
      <c r="AN12" s="23"/>
      <c r="AO12" s="23"/>
      <c r="AP12" s="23"/>
      <c r="AQ12" s="26"/>
      <c r="AR12" s="26"/>
      <c r="AS12" s="26"/>
      <c r="AT12" s="27"/>
      <c r="AU12" s="27"/>
      <c r="AV12" s="27"/>
      <c r="AW12" s="3">
        <f t="shared" si="0"/>
        <v>0</v>
      </c>
    </row>
    <row r="13" spans="1:49" ht="21" customHeight="1" x14ac:dyDescent="0.3">
      <c r="A13" s="40" t="s">
        <v>95</v>
      </c>
      <c r="B13" s="38">
        <v>2521</v>
      </c>
      <c r="C13" s="46" t="s">
        <v>24</v>
      </c>
      <c r="D13" s="32"/>
      <c r="E13" s="18"/>
      <c r="F13" s="19"/>
      <c r="G13" s="20"/>
      <c r="H13" s="21"/>
      <c r="I13" s="21"/>
      <c r="J13" s="22"/>
      <c r="K13" s="22"/>
      <c r="L13" s="22"/>
      <c r="M13" s="23"/>
      <c r="N13" s="24"/>
      <c r="O13" s="25"/>
      <c r="P13" s="26"/>
      <c r="Q13" s="26"/>
      <c r="R13" s="26"/>
      <c r="S13" s="27"/>
      <c r="T13" s="27"/>
      <c r="U13" s="27"/>
      <c r="V13" s="28"/>
      <c r="W13" s="28"/>
      <c r="X13" s="28"/>
      <c r="Y13" s="29"/>
      <c r="Z13" s="29"/>
      <c r="AA13" s="29"/>
      <c r="AB13" s="30"/>
      <c r="AC13" s="30"/>
      <c r="AD13" s="30"/>
      <c r="AE13" s="31"/>
      <c r="AF13" s="31"/>
      <c r="AG13" s="31"/>
      <c r="AH13" s="21"/>
      <c r="AI13" s="21"/>
      <c r="AJ13" s="21"/>
      <c r="AK13" s="22"/>
      <c r="AL13" s="22"/>
      <c r="AM13" s="22"/>
      <c r="AN13" s="23"/>
      <c r="AO13" s="23"/>
      <c r="AP13" s="23"/>
      <c r="AQ13" s="26"/>
      <c r="AR13" s="26"/>
      <c r="AS13" s="26"/>
      <c r="AT13" s="27"/>
      <c r="AU13" s="27"/>
      <c r="AV13" s="27"/>
      <c r="AW13" s="3">
        <f t="shared" si="0"/>
        <v>0</v>
      </c>
    </row>
    <row r="14" spans="1:49" ht="21" customHeight="1" x14ac:dyDescent="0.3">
      <c r="A14" s="16" t="s">
        <v>43</v>
      </c>
      <c r="B14" s="38">
        <v>2729</v>
      </c>
      <c r="C14" s="33" t="s">
        <v>44</v>
      </c>
      <c r="D14" s="32"/>
      <c r="E14" s="18"/>
      <c r="F14" s="19"/>
      <c r="G14" s="20"/>
      <c r="H14" s="21"/>
      <c r="I14" s="21"/>
      <c r="J14" s="22"/>
      <c r="K14" s="22"/>
      <c r="L14" s="22"/>
      <c r="M14" s="23"/>
      <c r="N14" s="24"/>
      <c r="O14" s="25"/>
      <c r="P14" s="26"/>
      <c r="Q14" s="26"/>
      <c r="R14" s="26"/>
      <c r="S14" s="27"/>
      <c r="T14" s="27"/>
      <c r="U14" s="27"/>
      <c r="V14" s="28"/>
      <c r="W14" s="28"/>
      <c r="X14" s="28"/>
      <c r="Y14" s="29"/>
      <c r="Z14" s="29"/>
      <c r="AA14" s="29"/>
      <c r="AB14" s="30"/>
      <c r="AC14" s="30"/>
      <c r="AD14" s="30"/>
      <c r="AE14" s="31"/>
      <c r="AF14" s="31"/>
      <c r="AG14" s="31"/>
      <c r="AH14" s="21"/>
      <c r="AI14" s="21"/>
      <c r="AJ14" s="21"/>
      <c r="AK14" s="22"/>
      <c r="AL14" s="22"/>
      <c r="AM14" s="22"/>
      <c r="AN14" s="23"/>
      <c r="AO14" s="23"/>
      <c r="AP14" s="23"/>
      <c r="AQ14" s="26"/>
      <c r="AR14" s="26"/>
      <c r="AS14" s="26"/>
      <c r="AT14" s="27"/>
      <c r="AU14" s="27"/>
      <c r="AV14" s="27"/>
      <c r="AW14" s="3">
        <f t="shared" si="0"/>
        <v>0</v>
      </c>
    </row>
    <row r="15" spans="1:49" ht="21" customHeight="1" x14ac:dyDescent="0.3">
      <c r="A15" s="16" t="s">
        <v>26</v>
      </c>
      <c r="B15" s="38">
        <v>2364</v>
      </c>
      <c r="C15" s="46" t="s">
        <v>27</v>
      </c>
      <c r="D15" s="32"/>
      <c r="E15" s="18"/>
      <c r="F15" s="19"/>
      <c r="G15" s="20"/>
      <c r="H15" s="21"/>
      <c r="I15" s="21"/>
      <c r="J15" s="22"/>
      <c r="K15" s="22"/>
      <c r="L15" s="22"/>
      <c r="M15" s="23"/>
      <c r="N15" s="24"/>
      <c r="O15" s="25"/>
      <c r="P15" s="26"/>
      <c r="Q15" s="26"/>
      <c r="R15" s="26"/>
      <c r="S15" s="27"/>
      <c r="T15" s="27"/>
      <c r="U15" s="27"/>
      <c r="V15" s="28"/>
      <c r="W15" s="28"/>
      <c r="X15" s="28"/>
      <c r="Y15" s="29"/>
      <c r="Z15" s="29"/>
      <c r="AA15" s="29"/>
      <c r="AB15" s="30"/>
      <c r="AC15" s="30"/>
      <c r="AD15" s="30"/>
      <c r="AE15" s="31"/>
      <c r="AF15" s="31"/>
      <c r="AG15" s="31"/>
      <c r="AH15" s="21"/>
      <c r="AI15" s="21"/>
      <c r="AJ15" s="21"/>
      <c r="AK15" s="22"/>
      <c r="AL15" s="22"/>
      <c r="AM15" s="22"/>
      <c r="AN15" s="23"/>
      <c r="AO15" s="23"/>
      <c r="AP15" s="23"/>
      <c r="AQ15" s="26"/>
      <c r="AR15" s="26"/>
      <c r="AS15" s="26"/>
      <c r="AT15" s="27"/>
      <c r="AU15" s="27"/>
      <c r="AV15" s="27"/>
      <c r="AW15" s="3">
        <f t="shared" si="0"/>
        <v>0</v>
      </c>
    </row>
    <row r="16" spans="1:49" ht="21" customHeight="1" x14ac:dyDescent="0.3">
      <c r="A16" s="16" t="s">
        <v>41</v>
      </c>
      <c r="B16" s="38">
        <v>2149</v>
      </c>
      <c r="C16" s="43" t="s">
        <v>100</v>
      </c>
      <c r="D16" s="32"/>
      <c r="E16" s="18"/>
      <c r="F16" s="19"/>
      <c r="G16" s="20"/>
      <c r="H16" s="21"/>
      <c r="I16" s="21"/>
      <c r="J16" s="22"/>
      <c r="K16" s="22"/>
      <c r="L16" s="22"/>
      <c r="M16" s="23"/>
      <c r="N16" s="24"/>
      <c r="O16" s="25"/>
      <c r="P16" s="26"/>
      <c r="Q16" s="26"/>
      <c r="R16" s="26"/>
      <c r="S16" s="27"/>
      <c r="T16" s="27"/>
      <c r="U16" s="27"/>
      <c r="V16" s="28"/>
      <c r="W16" s="28"/>
      <c r="X16" s="28"/>
      <c r="Y16" s="29"/>
      <c r="Z16" s="29"/>
      <c r="AA16" s="29"/>
      <c r="AB16" s="30"/>
      <c r="AC16" s="30"/>
      <c r="AD16" s="30"/>
      <c r="AE16" s="31"/>
      <c r="AF16" s="31"/>
      <c r="AG16" s="31"/>
      <c r="AH16" s="21"/>
      <c r="AI16" s="21"/>
      <c r="AJ16" s="21"/>
      <c r="AK16" s="22"/>
      <c r="AL16" s="22"/>
      <c r="AM16" s="22"/>
      <c r="AN16" s="23"/>
      <c r="AO16" s="23"/>
      <c r="AP16" s="23"/>
      <c r="AQ16" s="26"/>
      <c r="AR16" s="26"/>
      <c r="AS16" s="26"/>
      <c r="AT16" s="27"/>
      <c r="AU16" s="27"/>
      <c r="AV16" s="27"/>
      <c r="AW16" s="3">
        <f t="shared" si="0"/>
        <v>0</v>
      </c>
    </row>
    <row r="17" spans="1:49" ht="21" customHeight="1" x14ac:dyDescent="0.3">
      <c r="A17" s="16"/>
      <c r="B17" s="32"/>
      <c r="C17" s="33"/>
      <c r="D17" s="32"/>
      <c r="E17" s="18"/>
      <c r="F17" s="19"/>
      <c r="G17" s="20"/>
      <c r="H17" s="21"/>
      <c r="I17" s="21"/>
      <c r="J17" s="22"/>
      <c r="K17" s="22"/>
      <c r="L17" s="22"/>
      <c r="M17" s="23"/>
      <c r="N17" s="24"/>
      <c r="O17" s="25"/>
      <c r="P17" s="26"/>
      <c r="Q17" s="26"/>
      <c r="R17" s="26"/>
      <c r="S17" s="27"/>
      <c r="T17" s="27"/>
      <c r="U17" s="27"/>
      <c r="V17" s="28"/>
      <c r="W17" s="28"/>
      <c r="X17" s="28"/>
      <c r="Y17" s="29"/>
      <c r="Z17" s="29"/>
      <c r="AA17" s="29"/>
      <c r="AB17" s="30"/>
      <c r="AC17" s="30"/>
      <c r="AD17" s="30"/>
      <c r="AE17" s="31"/>
      <c r="AF17" s="31"/>
      <c r="AG17" s="31"/>
      <c r="AH17" s="21"/>
      <c r="AI17" s="21"/>
      <c r="AJ17" s="21"/>
      <c r="AK17" s="22"/>
      <c r="AL17" s="22"/>
      <c r="AM17" s="22"/>
      <c r="AN17" s="23"/>
      <c r="AO17" s="23"/>
      <c r="AP17" s="23"/>
      <c r="AQ17" s="26"/>
      <c r="AR17" s="26"/>
      <c r="AS17" s="26"/>
      <c r="AT17" s="27"/>
      <c r="AU17" s="27"/>
      <c r="AV17" s="27"/>
      <c r="AW17" s="3">
        <f t="shared" si="0"/>
        <v>0</v>
      </c>
    </row>
    <row r="18" spans="1:49" ht="21" customHeight="1" x14ac:dyDescent="0.3">
      <c r="A18" s="16"/>
      <c r="B18" s="32"/>
      <c r="C18" s="33"/>
      <c r="D18" s="32"/>
      <c r="E18" s="18"/>
      <c r="F18" s="19"/>
      <c r="G18" s="20"/>
      <c r="H18" s="21"/>
      <c r="I18" s="21"/>
      <c r="J18" s="22"/>
      <c r="K18" s="22"/>
      <c r="L18" s="22"/>
      <c r="M18" s="23"/>
      <c r="N18" s="24"/>
      <c r="O18" s="25"/>
      <c r="P18" s="26"/>
      <c r="Q18" s="26"/>
      <c r="R18" s="26"/>
      <c r="S18" s="27"/>
      <c r="T18" s="27"/>
      <c r="U18" s="27"/>
      <c r="V18" s="28"/>
      <c r="W18" s="28"/>
      <c r="X18" s="28"/>
      <c r="Y18" s="29"/>
      <c r="Z18" s="29"/>
      <c r="AA18" s="29"/>
      <c r="AB18" s="30"/>
      <c r="AC18" s="30"/>
      <c r="AD18" s="30"/>
      <c r="AE18" s="31"/>
      <c r="AF18" s="31"/>
      <c r="AG18" s="31"/>
      <c r="AH18" s="21"/>
      <c r="AI18" s="21"/>
      <c r="AJ18" s="21"/>
      <c r="AK18" s="22"/>
      <c r="AL18" s="22"/>
      <c r="AM18" s="22"/>
      <c r="AN18" s="23"/>
      <c r="AO18" s="23"/>
      <c r="AP18" s="23"/>
      <c r="AQ18" s="26"/>
      <c r="AR18" s="26"/>
      <c r="AS18" s="26"/>
      <c r="AT18" s="27"/>
      <c r="AU18" s="27"/>
      <c r="AV18" s="27"/>
      <c r="AW18" s="3">
        <f t="shared" si="0"/>
        <v>0</v>
      </c>
    </row>
    <row r="19" spans="1:49" ht="21" customHeight="1" x14ac:dyDescent="0.3">
      <c r="A19" s="16"/>
      <c r="B19" s="32"/>
      <c r="C19" s="33"/>
      <c r="D19" s="32"/>
      <c r="E19" s="18"/>
      <c r="F19" s="19"/>
      <c r="G19" s="20"/>
      <c r="H19" s="21"/>
      <c r="I19" s="21"/>
      <c r="J19" s="22"/>
      <c r="K19" s="22"/>
      <c r="L19" s="22"/>
      <c r="M19" s="23"/>
      <c r="N19" s="24"/>
      <c r="O19" s="25"/>
      <c r="P19" s="26"/>
      <c r="Q19" s="26"/>
      <c r="R19" s="26"/>
      <c r="S19" s="27"/>
      <c r="T19" s="27"/>
      <c r="U19" s="27"/>
      <c r="V19" s="28"/>
      <c r="W19" s="28"/>
      <c r="X19" s="28"/>
      <c r="Y19" s="29"/>
      <c r="Z19" s="29"/>
      <c r="AA19" s="29"/>
      <c r="AB19" s="30"/>
      <c r="AC19" s="30"/>
      <c r="AD19" s="30"/>
      <c r="AE19" s="31"/>
      <c r="AF19" s="31"/>
      <c r="AG19" s="31"/>
      <c r="AH19" s="21"/>
      <c r="AI19" s="21"/>
      <c r="AJ19" s="21"/>
      <c r="AK19" s="22"/>
      <c r="AL19" s="22"/>
      <c r="AM19" s="22"/>
      <c r="AN19" s="23"/>
      <c r="AO19" s="23"/>
      <c r="AP19" s="23"/>
      <c r="AQ19" s="26"/>
      <c r="AR19" s="26"/>
      <c r="AS19" s="26"/>
      <c r="AT19" s="27"/>
      <c r="AU19" s="27"/>
      <c r="AV19" s="27"/>
      <c r="AW19" s="3">
        <f t="shared" si="0"/>
        <v>0</v>
      </c>
    </row>
    <row r="20" spans="1:49" ht="21" customHeight="1" x14ac:dyDescent="0.3">
      <c r="A20" s="16"/>
      <c r="B20" s="32"/>
      <c r="C20" s="33"/>
      <c r="D20" s="32"/>
      <c r="E20" s="18"/>
      <c r="F20" s="19"/>
      <c r="G20" s="20"/>
      <c r="H20" s="21"/>
      <c r="I20" s="21"/>
      <c r="J20" s="22"/>
      <c r="K20" s="22"/>
      <c r="L20" s="22"/>
      <c r="M20" s="23"/>
      <c r="N20" s="24"/>
      <c r="O20" s="25"/>
      <c r="P20" s="26"/>
      <c r="Q20" s="26"/>
      <c r="R20" s="26"/>
      <c r="S20" s="27"/>
      <c r="T20" s="27"/>
      <c r="U20" s="27"/>
      <c r="V20" s="28"/>
      <c r="W20" s="28"/>
      <c r="X20" s="28"/>
      <c r="Y20" s="29"/>
      <c r="Z20" s="29"/>
      <c r="AA20" s="29"/>
      <c r="AB20" s="30"/>
      <c r="AC20" s="30"/>
      <c r="AD20" s="30"/>
      <c r="AE20" s="31"/>
      <c r="AF20" s="31"/>
      <c r="AG20" s="31"/>
      <c r="AH20" s="21"/>
      <c r="AI20" s="21"/>
      <c r="AJ20" s="21"/>
      <c r="AK20" s="22"/>
      <c r="AL20" s="22"/>
      <c r="AM20" s="22"/>
      <c r="AN20" s="23"/>
      <c r="AO20" s="23"/>
      <c r="AP20" s="23"/>
      <c r="AQ20" s="26"/>
      <c r="AR20" s="26"/>
      <c r="AS20" s="26"/>
      <c r="AT20" s="27"/>
      <c r="AU20" s="27"/>
      <c r="AV20" s="27"/>
      <c r="AW20" s="3">
        <f t="shared" si="0"/>
        <v>0</v>
      </c>
    </row>
    <row r="21" spans="1:49" ht="21" customHeight="1" x14ac:dyDescent="0.3">
      <c r="A21" s="16"/>
      <c r="B21" s="32"/>
      <c r="C21" s="33"/>
      <c r="D21" s="32"/>
      <c r="E21" s="18"/>
      <c r="F21" s="19"/>
      <c r="G21" s="21"/>
      <c r="H21" s="21"/>
      <c r="I21" s="21"/>
      <c r="J21" s="22"/>
      <c r="K21" s="22"/>
      <c r="L21" s="22"/>
      <c r="M21" s="23"/>
      <c r="N21" s="24"/>
      <c r="O21" s="25"/>
      <c r="P21" s="26"/>
      <c r="Q21" s="26"/>
      <c r="R21" s="26"/>
      <c r="S21" s="27"/>
      <c r="T21" s="27"/>
      <c r="U21" s="27"/>
      <c r="V21" s="28"/>
      <c r="W21" s="28"/>
      <c r="X21" s="28"/>
      <c r="Y21" s="29"/>
      <c r="Z21" s="29"/>
      <c r="AA21" s="29"/>
      <c r="AB21" s="30"/>
      <c r="AC21" s="30"/>
      <c r="AD21" s="30"/>
      <c r="AE21" s="31"/>
      <c r="AF21" s="31"/>
      <c r="AG21" s="31"/>
      <c r="AH21" s="21"/>
      <c r="AI21" s="21"/>
      <c r="AJ21" s="21"/>
      <c r="AK21" s="22"/>
      <c r="AL21" s="22"/>
      <c r="AM21" s="22"/>
      <c r="AN21" s="23"/>
      <c r="AO21" s="23"/>
      <c r="AP21" s="23"/>
      <c r="AQ21" s="26"/>
      <c r="AR21" s="26"/>
      <c r="AS21" s="26"/>
      <c r="AT21" s="27"/>
      <c r="AU21" s="27"/>
      <c r="AV21" s="27"/>
      <c r="AW21" s="3">
        <f t="shared" si="0"/>
        <v>0</v>
      </c>
    </row>
    <row r="22" spans="1:49" ht="21" customHeight="1" x14ac:dyDescent="0.3">
      <c r="A22" s="16"/>
      <c r="B22" s="16"/>
      <c r="C22" s="17"/>
      <c r="D22" s="16"/>
      <c r="E22" s="18"/>
      <c r="F22" s="19"/>
      <c r="G22" s="21"/>
      <c r="H22" s="21"/>
      <c r="I22" s="21"/>
      <c r="J22" s="22"/>
      <c r="K22" s="22"/>
      <c r="L22" s="22"/>
      <c r="M22" s="23"/>
      <c r="N22" s="24"/>
      <c r="O22" s="25"/>
      <c r="P22" s="26"/>
      <c r="Q22" s="26"/>
      <c r="R22" s="26"/>
      <c r="S22" s="27"/>
      <c r="T22" s="27"/>
      <c r="U22" s="27"/>
      <c r="V22" s="28"/>
      <c r="W22" s="28"/>
      <c r="X22" s="28"/>
      <c r="Y22" s="29"/>
      <c r="Z22" s="29"/>
      <c r="AA22" s="29"/>
      <c r="AB22" s="30"/>
      <c r="AC22" s="30"/>
      <c r="AD22" s="30"/>
      <c r="AE22" s="31"/>
      <c r="AF22" s="31"/>
      <c r="AG22" s="31"/>
      <c r="AH22" s="21"/>
      <c r="AI22" s="21"/>
      <c r="AJ22" s="21"/>
      <c r="AK22" s="22"/>
      <c r="AL22" s="22"/>
      <c r="AM22" s="22"/>
      <c r="AN22" s="23"/>
      <c r="AO22" s="23"/>
      <c r="AP22" s="23"/>
      <c r="AQ22" s="26"/>
      <c r="AR22" s="26"/>
      <c r="AS22" s="26"/>
      <c r="AT22" s="27"/>
      <c r="AU22" s="27"/>
      <c r="AV22" s="27"/>
      <c r="AW22" s="3">
        <f t="shared" si="0"/>
        <v>0</v>
      </c>
    </row>
    <row r="23" spans="1:49" ht="21" customHeight="1" x14ac:dyDescent="0.3">
      <c r="A23" s="16"/>
      <c r="B23" s="16"/>
      <c r="C23" s="17"/>
      <c r="D23" s="16"/>
      <c r="E23" s="18"/>
      <c r="F23" s="34"/>
      <c r="G23" s="21"/>
      <c r="H23" s="21"/>
      <c r="I23" s="21"/>
      <c r="J23" s="22"/>
      <c r="K23" s="22"/>
      <c r="L23" s="22"/>
      <c r="M23" s="23"/>
      <c r="N23" s="24"/>
      <c r="O23" s="25"/>
      <c r="P23" s="26"/>
      <c r="Q23" s="26"/>
      <c r="R23" s="26"/>
      <c r="S23" s="27"/>
      <c r="T23" s="27"/>
      <c r="U23" s="27"/>
      <c r="V23" s="28"/>
      <c r="W23" s="28"/>
      <c r="X23" s="28"/>
      <c r="Y23" s="29"/>
      <c r="Z23" s="29"/>
      <c r="AA23" s="29"/>
      <c r="AB23" s="30"/>
      <c r="AC23" s="30"/>
      <c r="AD23" s="30"/>
      <c r="AE23" s="31"/>
      <c r="AF23" s="31"/>
      <c r="AG23" s="31"/>
      <c r="AH23" s="21"/>
      <c r="AI23" s="21"/>
      <c r="AJ23" s="21"/>
      <c r="AK23" s="22"/>
      <c r="AL23" s="22"/>
      <c r="AM23" s="22"/>
      <c r="AN23" s="23"/>
      <c r="AO23" s="23"/>
      <c r="AP23" s="23"/>
      <c r="AQ23" s="26"/>
      <c r="AR23" s="26"/>
      <c r="AS23" s="26"/>
      <c r="AT23" s="27"/>
      <c r="AU23" s="27"/>
      <c r="AV23" s="27"/>
      <c r="AW23" s="3">
        <f t="shared" si="0"/>
        <v>0</v>
      </c>
    </row>
    <row r="24" spans="1:49" ht="21" customHeight="1" x14ac:dyDescent="0.3">
      <c r="A24" s="16"/>
      <c r="B24" s="16"/>
      <c r="C24" s="17"/>
      <c r="D24" s="16"/>
      <c r="E24" s="18"/>
      <c r="F24" s="34"/>
      <c r="G24" s="21"/>
      <c r="H24" s="21"/>
      <c r="I24" s="21"/>
      <c r="J24" s="22"/>
      <c r="K24" s="22"/>
      <c r="L24" s="22"/>
      <c r="M24" s="23"/>
      <c r="N24" s="24"/>
      <c r="O24" s="25"/>
      <c r="P24" s="26"/>
      <c r="Q24" s="26"/>
      <c r="R24" s="26"/>
      <c r="S24" s="27"/>
      <c r="T24" s="27"/>
      <c r="U24" s="27"/>
      <c r="V24" s="28"/>
      <c r="W24" s="28"/>
      <c r="X24" s="28"/>
      <c r="Y24" s="29"/>
      <c r="Z24" s="29"/>
      <c r="AA24" s="29"/>
      <c r="AB24" s="30"/>
      <c r="AC24" s="30"/>
      <c r="AD24" s="30"/>
      <c r="AE24" s="31"/>
      <c r="AF24" s="31"/>
      <c r="AG24" s="31"/>
      <c r="AH24" s="21"/>
      <c r="AI24" s="21"/>
      <c r="AJ24" s="21"/>
      <c r="AK24" s="22"/>
      <c r="AL24" s="22"/>
      <c r="AM24" s="22"/>
      <c r="AN24" s="23"/>
      <c r="AO24" s="23"/>
      <c r="AP24" s="23"/>
      <c r="AQ24" s="26"/>
      <c r="AR24" s="26"/>
      <c r="AS24" s="26"/>
      <c r="AT24" s="27"/>
      <c r="AU24" s="27"/>
      <c r="AV24" s="27"/>
      <c r="AW24" s="3">
        <f t="shared" si="0"/>
        <v>0</v>
      </c>
    </row>
  </sheetData>
  <mergeCells count="15">
    <mergeCell ref="Y2:AA2"/>
    <mergeCell ref="AB2:AD2"/>
    <mergeCell ref="AE2:AG2"/>
    <mergeCell ref="S2:U2"/>
    <mergeCell ref="AT2:AV2"/>
    <mergeCell ref="AH2:AJ2"/>
    <mergeCell ref="AK2:AM2"/>
    <mergeCell ref="AN2:AP2"/>
    <mergeCell ref="AQ2:AS2"/>
    <mergeCell ref="V2:X2"/>
    <mergeCell ref="A1:D1"/>
    <mergeCell ref="G2:I2"/>
    <mergeCell ref="J2:L2"/>
    <mergeCell ref="M2:O2"/>
    <mergeCell ref="P2:R2"/>
  </mergeCells>
  <phoneticPr fontId="5" type="noConversion"/>
  <pageMargins left="0.75" right="0.75" top="1" bottom="1" header="0.5" footer="0.5"/>
  <pageSetup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43"/>
  <sheetViews>
    <sheetView topLeftCell="A4" zoomScale="80" zoomScaleNormal="80" workbookViewId="0">
      <pane xSplit="1" topLeftCell="AA1" activePane="topRight" state="frozen"/>
      <selection activeCell="BS17" sqref="BS17"/>
      <selection pane="topRight" activeCell="A23" sqref="A23:XFD23"/>
    </sheetView>
  </sheetViews>
  <sheetFormatPr defaultColWidth="9.109375" defaultRowHeight="15" x14ac:dyDescent="0.35"/>
  <cols>
    <col min="1" max="1" width="35.6640625" style="50" customWidth="1"/>
    <col min="2" max="2" width="8.33203125" style="49" customWidth="1"/>
    <col min="3" max="3" width="25.44140625" style="49" customWidth="1"/>
    <col min="4" max="4" width="26.88671875" style="50" customWidth="1"/>
    <col min="5" max="8" width="5.5546875" style="50" customWidth="1"/>
    <col min="9" max="14" width="5.5546875" style="537" customWidth="1"/>
    <col min="15" max="20" width="5.6640625" style="50" customWidth="1"/>
    <col min="21" max="21" width="5.6640625" style="537" customWidth="1"/>
    <col min="22" max="25" width="5.6640625" style="50" customWidth="1"/>
    <col min="26" max="31" width="5.6640625" style="537" customWidth="1"/>
    <col min="32" max="34" width="5.6640625" style="50" customWidth="1"/>
    <col min="35" max="35" width="5.6640625" style="537" customWidth="1"/>
    <col min="36" max="39" width="5.6640625" style="50" customWidth="1"/>
    <col min="40" max="40" width="5.6640625" style="537" customWidth="1"/>
    <col min="41" max="44" width="5.6640625" style="50" customWidth="1"/>
    <col min="45" max="50" width="5.6640625" style="537" customWidth="1"/>
    <col min="51" max="54" width="5.6640625" style="50" customWidth="1"/>
    <col min="55" max="60" width="5.6640625" style="537" customWidth="1"/>
    <col min="61" max="61" width="9.44140625" style="65" customWidth="1"/>
    <col min="62" max="16384" width="9.109375" style="50"/>
  </cols>
  <sheetData>
    <row r="1" spans="1:64" ht="26.4" x14ac:dyDescent="0.6">
      <c r="A1" s="355" t="s">
        <v>640</v>
      </c>
      <c r="B1" s="139"/>
      <c r="C1" s="139"/>
      <c r="D1" s="139"/>
      <c r="E1" s="139"/>
      <c r="F1" s="139"/>
      <c r="G1" s="139"/>
      <c r="H1" s="139"/>
      <c r="I1" s="543"/>
      <c r="J1" s="543"/>
      <c r="K1" s="543"/>
      <c r="L1" s="543"/>
      <c r="M1" s="543"/>
      <c r="N1" s="543"/>
      <c r="O1" s="139"/>
      <c r="P1" s="139"/>
      <c r="V1" s="220"/>
      <c r="W1" s="220"/>
    </row>
    <row r="2" spans="1:64" ht="21" x14ac:dyDescent="0.4">
      <c r="A2" s="1469" t="s">
        <v>49</v>
      </c>
      <c r="B2" s="1469"/>
      <c r="C2" s="140"/>
      <c r="D2" s="140"/>
      <c r="E2" s="52"/>
      <c r="F2" s="52"/>
      <c r="G2" s="52"/>
      <c r="H2" s="52"/>
      <c r="I2" s="544"/>
      <c r="J2" s="544"/>
      <c r="K2" s="544"/>
      <c r="L2" s="544"/>
      <c r="M2" s="544"/>
      <c r="N2" s="544"/>
      <c r="S2" s="49"/>
      <c r="T2" s="49"/>
      <c r="U2" s="538"/>
    </row>
    <row r="3" spans="1:64" s="144" customFormat="1" x14ac:dyDescent="0.35">
      <c r="A3" s="52"/>
      <c r="B3" s="52"/>
      <c r="C3" s="52"/>
      <c r="D3" s="52"/>
      <c r="E3" s="1402" t="s">
        <v>298</v>
      </c>
      <c r="F3" s="1421"/>
      <c r="G3" s="1421"/>
      <c r="H3" s="1421"/>
      <c r="I3" s="1403"/>
      <c r="J3" s="1402" t="s">
        <v>298</v>
      </c>
      <c r="K3" s="1421"/>
      <c r="L3" s="1421"/>
      <c r="M3" s="1421"/>
      <c r="N3" s="1403"/>
      <c r="O3" s="1415" t="s">
        <v>1</v>
      </c>
      <c r="P3" s="1416"/>
      <c r="Q3" s="1416"/>
      <c r="R3" s="1416"/>
      <c r="S3" s="1416"/>
      <c r="T3" s="1416"/>
      <c r="U3" s="1417"/>
      <c r="V3" s="1394" t="s">
        <v>254</v>
      </c>
      <c r="W3" s="1418"/>
      <c r="X3" s="1418"/>
      <c r="Y3" s="1395"/>
      <c r="Z3" s="539"/>
      <c r="AA3" s="1404" t="s">
        <v>254</v>
      </c>
      <c r="AB3" s="1422"/>
      <c r="AC3" s="1422"/>
      <c r="AD3" s="1468"/>
      <c r="AE3" s="609"/>
      <c r="AF3" s="1473" t="s">
        <v>251</v>
      </c>
      <c r="AG3" s="1474"/>
      <c r="AH3" s="1474"/>
      <c r="AI3" s="1475"/>
      <c r="AJ3" s="1470" t="s">
        <v>329</v>
      </c>
      <c r="AK3" s="1471"/>
      <c r="AL3" s="1471"/>
      <c r="AM3" s="1471"/>
      <c r="AN3" s="1472"/>
      <c r="AO3" s="1398" t="s">
        <v>298</v>
      </c>
      <c r="AP3" s="1419"/>
      <c r="AQ3" s="1419"/>
      <c r="AR3" s="1399"/>
      <c r="AS3" s="542"/>
      <c r="AT3" s="1398" t="s">
        <v>298</v>
      </c>
      <c r="AU3" s="1419"/>
      <c r="AV3" s="1419"/>
      <c r="AW3" s="1419"/>
      <c r="AX3" s="1399"/>
      <c r="AY3" s="1394" t="s">
        <v>253</v>
      </c>
      <c r="AZ3" s="1418"/>
      <c r="BA3" s="1418"/>
      <c r="BB3" s="1418"/>
      <c r="BC3" s="1395"/>
      <c r="BD3" s="1404" t="s">
        <v>253</v>
      </c>
      <c r="BE3" s="1422"/>
      <c r="BF3" s="1422"/>
      <c r="BG3" s="1422"/>
      <c r="BH3" s="1468"/>
      <c r="BI3" s="167"/>
    </row>
    <row r="4" spans="1:64" ht="117" customHeight="1" x14ac:dyDescent="0.35">
      <c r="A4" s="52" t="s">
        <v>16</v>
      </c>
      <c r="B4" s="52" t="s">
        <v>17</v>
      </c>
      <c r="C4" s="52" t="s">
        <v>156</v>
      </c>
      <c r="D4" s="52" t="s">
        <v>18</v>
      </c>
      <c r="E4" s="397" t="s">
        <v>85</v>
      </c>
      <c r="F4" s="398" t="s">
        <v>84</v>
      </c>
      <c r="G4" s="398" t="s">
        <v>108</v>
      </c>
      <c r="H4" s="398" t="s">
        <v>138</v>
      </c>
      <c r="I4" s="745" t="s">
        <v>349</v>
      </c>
      <c r="J4" s="397" t="s">
        <v>85</v>
      </c>
      <c r="K4" s="398" t="s">
        <v>84</v>
      </c>
      <c r="L4" s="398" t="s">
        <v>108</v>
      </c>
      <c r="M4" s="398" t="s">
        <v>138</v>
      </c>
      <c r="N4" s="635" t="s">
        <v>349</v>
      </c>
      <c r="O4" s="400" t="s">
        <v>85</v>
      </c>
      <c r="P4" s="400" t="s">
        <v>614</v>
      </c>
      <c r="Q4" s="400" t="s">
        <v>70</v>
      </c>
      <c r="R4" s="400" t="s">
        <v>84</v>
      </c>
      <c r="S4" s="400" t="s">
        <v>42</v>
      </c>
      <c r="T4" s="521" t="s">
        <v>260</v>
      </c>
      <c r="U4" s="1027" t="s">
        <v>349</v>
      </c>
      <c r="V4" s="117" t="s">
        <v>85</v>
      </c>
      <c r="W4" s="117" t="s">
        <v>675</v>
      </c>
      <c r="X4" s="117" t="s">
        <v>42</v>
      </c>
      <c r="Y4" s="117" t="s">
        <v>138</v>
      </c>
      <c r="Z4" s="746" t="s">
        <v>349</v>
      </c>
      <c r="AA4" s="376" t="s">
        <v>85</v>
      </c>
      <c r="AB4" s="373" t="s">
        <v>675</v>
      </c>
      <c r="AC4" s="524" t="s">
        <v>42</v>
      </c>
      <c r="AD4" s="524" t="s">
        <v>138</v>
      </c>
      <c r="AE4" s="741" t="s">
        <v>349</v>
      </c>
      <c r="AF4" s="493" t="s">
        <v>85</v>
      </c>
      <c r="AG4" s="493" t="s">
        <v>42</v>
      </c>
      <c r="AH4" s="493" t="s">
        <v>138</v>
      </c>
      <c r="AI4" s="812" t="s">
        <v>349</v>
      </c>
      <c r="AJ4" s="504" t="s">
        <v>85</v>
      </c>
      <c r="AK4" s="504" t="s">
        <v>613</v>
      </c>
      <c r="AL4" s="504" t="s">
        <v>42</v>
      </c>
      <c r="AM4" s="504" t="s">
        <v>138</v>
      </c>
      <c r="AN4" s="940" t="s">
        <v>349</v>
      </c>
      <c r="AO4" s="399" t="s">
        <v>85</v>
      </c>
      <c r="AP4" s="399" t="s">
        <v>84</v>
      </c>
      <c r="AQ4" s="399" t="s">
        <v>42</v>
      </c>
      <c r="AR4" s="399" t="s">
        <v>138</v>
      </c>
      <c r="AS4" s="781" t="s">
        <v>349</v>
      </c>
      <c r="AT4" s="386" t="s">
        <v>85</v>
      </c>
      <c r="AU4" s="953" t="s">
        <v>84</v>
      </c>
      <c r="AV4" s="953" t="s">
        <v>42</v>
      </c>
      <c r="AW4" s="953" t="s">
        <v>138</v>
      </c>
      <c r="AX4" s="940" t="s">
        <v>349</v>
      </c>
      <c r="AY4" s="374" t="s">
        <v>85</v>
      </c>
      <c r="AZ4" s="374" t="s">
        <v>744</v>
      </c>
      <c r="BA4" s="374" t="s">
        <v>42</v>
      </c>
      <c r="BB4" s="374" t="s">
        <v>138</v>
      </c>
      <c r="BC4" s="940" t="s">
        <v>349</v>
      </c>
      <c r="BD4" s="532" t="s">
        <v>85</v>
      </c>
      <c r="BE4" s="533" t="s">
        <v>744</v>
      </c>
      <c r="BF4" s="533" t="s">
        <v>42</v>
      </c>
      <c r="BG4" s="533" t="s">
        <v>138</v>
      </c>
      <c r="BH4" s="940" t="s">
        <v>349</v>
      </c>
      <c r="BI4" s="101" t="s">
        <v>169</v>
      </c>
    </row>
    <row r="5" spans="1:64" x14ac:dyDescent="0.35">
      <c r="A5" s="52"/>
      <c r="B5" s="52"/>
      <c r="C5" s="52"/>
      <c r="D5" s="52"/>
      <c r="E5" s="401"/>
      <c r="F5" s="402"/>
      <c r="G5" s="402"/>
      <c r="H5" s="402"/>
      <c r="I5" s="636"/>
      <c r="J5" s="546"/>
      <c r="K5" s="546"/>
      <c r="L5" s="546"/>
      <c r="M5" s="546"/>
      <c r="N5" s="636"/>
      <c r="O5" s="353"/>
      <c r="P5" s="353"/>
      <c r="Q5" s="353"/>
      <c r="R5" s="353"/>
      <c r="S5" s="353"/>
      <c r="T5" s="353"/>
      <c r="U5" s="1026"/>
      <c r="V5" s="118"/>
      <c r="W5" s="118"/>
      <c r="X5" s="118"/>
      <c r="Y5" s="118"/>
      <c r="Z5" s="729"/>
      <c r="AA5" s="540"/>
      <c r="AB5" s="540"/>
      <c r="AC5" s="540"/>
      <c r="AD5" s="540"/>
      <c r="AE5" s="729"/>
      <c r="AF5" s="354"/>
      <c r="AG5" s="276"/>
      <c r="AH5" s="276"/>
      <c r="AI5" s="929"/>
      <c r="AJ5" s="404"/>
      <c r="AK5" s="404"/>
      <c r="AL5" s="404"/>
      <c r="AM5" s="404"/>
      <c r="AN5" s="957"/>
      <c r="AO5" s="380"/>
      <c r="AP5" s="380"/>
      <c r="AQ5" s="380"/>
      <c r="AR5" s="380"/>
      <c r="AS5" s="774"/>
      <c r="AT5" s="956"/>
      <c r="AU5" s="956"/>
      <c r="AV5" s="956"/>
      <c r="AW5" s="956"/>
      <c r="AX5" s="633"/>
      <c r="AY5" s="118"/>
      <c r="AZ5" s="118"/>
      <c r="BA5" s="118"/>
      <c r="BB5" s="118"/>
      <c r="BC5" s="926"/>
      <c r="BD5" s="540"/>
      <c r="BE5" s="540"/>
      <c r="BF5" s="540"/>
      <c r="BG5" s="540"/>
      <c r="BH5" s="926"/>
      <c r="BI5" s="94"/>
      <c r="BJ5" s="50" t="s">
        <v>499</v>
      </c>
    </row>
    <row r="6" spans="1:64" ht="21" customHeight="1" x14ac:dyDescent="0.35">
      <c r="A6" s="51" t="s">
        <v>134</v>
      </c>
      <c r="B6" s="58">
        <v>2605</v>
      </c>
      <c r="C6" s="91" t="s">
        <v>213</v>
      </c>
      <c r="D6" s="51" t="s">
        <v>459</v>
      </c>
      <c r="E6" s="415"/>
      <c r="F6" s="508">
        <v>7</v>
      </c>
      <c r="G6" s="508">
        <v>5</v>
      </c>
      <c r="H6" s="508">
        <v>5</v>
      </c>
      <c r="I6" s="1164">
        <f>SUM(E6:H6)</f>
        <v>17</v>
      </c>
      <c r="J6" s="508"/>
      <c r="K6" s="508">
        <v>5</v>
      </c>
      <c r="L6" s="508">
        <v>5</v>
      </c>
      <c r="M6" s="508">
        <v>5</v>
      </c>
      <c r="N6" s="1164">
        <f>SUM(J6:M6)</f>
        <v>15</v>
      </c>
      <c r="O6" s="422"/>
      <c r="P6" s="422"/>
      <c r="Q6" s="422">
        <v>11</v>
      </c>
      <c r="R6" s="422">
        <v>6</v>
      </c>
      <c r="S6" s="422"/>
      <c r="T6" s="1170"/>
      <c r="U6" s="950">
        <f>SUM(O6:T6)</f>
        <v>17</v>
      </c>
      <c r="V6" s="122"/>
      <c r="W6" s="122"/>
      <c r="X6" s="122"/>
      <c r="Y6" s="122"/>
      <c r="Z6" s="734"/>
      <c r="AA6" s="1181"/>
      <c r="AB6" s="1181"/>
      <c r="AC6" s="1181"/>
      <c r="AD6" s="1181"/>
      <c r="AE6" s="734"/>
      <c r="AF6" s="111"/>
      <c r="AG6" s="1212"/>
      <c r="AH6" s="1212"/>
      <c r="AI6" s="1213"/>
      <c r="AJ6" s="1214"/>
      <c r="AK6" s="1214"/>
      <c r="AL6" s="1214"/>
      <c r="AM6" s="1214"/>
      <c r="AN6" s="1215"/>
      <c r="AO6" s="419"/>
      <c r="AP6" s="419"/>
      <c r="AQ6" s="419"/>
      <c r="AR6" s="419"/>
      <c r="AS6" s="778"/>
      <c r="AT6" s="1197"/>
      <c r="AU6" s="1197"/>
      <c r="AV6" s="1197"/>
      <c r="AW6" s="1197"/>
      <c r="AX6" s="949"/>
      <c r="AY6" s="122"/>
      <c r="AZ6" s="122"/>
      <c r="BA6" s="122"/>
      <c r="BB6" s="122"/>
      <c r="BC6" s="949"/>
      <c r="BD6" s="122"/>
      <c r="BE6" s="122"/>
      <c r="BF6" s="122"/>
      <c r="BG6" s="122"/>
      <c r="BH6" s="949"/>
      <c r="BI6" s="1216">
        <f>SUM(I6,N6)</f>
        <v>32</v>
      </c>
      <c r="BJ6" s="1041">
        <v>6</v>
      </c>
      <c r="BK6" s="88"/>
      <c r="BL6" s="1363"/>
    </row>
    <row r="7" spans="1:64" ht="21" customHeight="1" x14ac:dyDescent="0.35">
      <c r="A7" s="51" t="s">
        <v>382</v>
      </c>
      <c r="B7" s="57">
        <v>4098</v>
      </c>
      <c r="C7" s="64" t="s">
        <v>25</v>
      </c>
      <c r="D7" s="56" t="s">
        <v>25</v>
      </c>
      <c r="E7" s="415">
        <v>3</v>
      </c>
      <c r="F7" s="508"/>
      <c r="G7" s="508">
        <v>4</v>
      </c>
      <c r="H7" s="508">
        <v>2</v>
      </c>
      <c r="I7" s="1164">
        <f>SUM(E7:H7)</f>
        <v>9</v>
      </c>
      <c r="J7" s="508">
        <v>3</v>
      </c>
      <c r="K7" s="508"/>
      <c r="L7" s="508">
        <v>4</v>
      </c>
      <c r="M7" s="508">
        <v>2</v>
      </c>
      <c r="N7" s="1164">
        <f>SUM(J7:M7)</f>
        <v>9</v>
      </c>
      <c r="O7" s="422">
        <v>7</v>
      </c>
      <c r="P7" s="422">
        <v>9</v>
      </c>
      <c r="Q7" s="422"/>
      <c r="R7" s="422"/>
      <c r="S7" s="422">
        <v>11</v>
      </c>
      <c r="T7" s="1170">
        <v>7</v>
      </c>
      <c r="U7" s="950">
        <f>SUM(O7:T7)</f>
        <v>34</v>
      </c>
      <c r="V7" s="122">
        <v>3</v>
      </c>
      <c r="W7" s="122">
        <v>1</v>
      </c>
      <c r="X7" s="122"/>
      <c r="Y7" s="122"/>
      <c r="Z7" s="734">
        <f>SUM(V7:Y7)</f>
        <v>4</v>
      </c>
      <c r="AA7" s="122">
        <v>3</v>
      </c>
      <c r="AB7" s="122">
        <v>1</v>
      </c>
      <c r="AC7" s="122"/>
      <c r="AD7" s="122"/>
      <c r="AE7" s="734">
        <f>SUM(AA7:AD7)</f>
        <v>4</v>
      </c>
      <c r="AF7" s="111">
        <v>2</v>
      </c>
      <c r="AG7" s="1212">
        <v>4</v>
      </c>
      <c r="AH7" s="1212">
        <v>1</v>
      </c>
      <c r="AI7" s="1217">
        <f>SUM(AF7:AH7)</f>
        <v>7</v>
      </c>
      <c r="AJ7" s="1214"/>
      <c r="AK7" s="1214"/>
      <c r="AL7" s="1214"/>
      <c r="AM7" s="1214"/>
      <c r="AN7" s="1215"/>
      <c r="AO7" s="419">
        <v>2</v>
      </c>
      <c r="AP7" s="419"/>
      <c r="AQ7" s="419">
        <v>2</v>
      </c>
      <c r="AR7" s="419">
        <v>4</v>
      </c>
      <c r="AS7" s="778">
        <f>SUM(AO7:AR7)</f>
        <v>8</v>
      </c>
      <c r="AT7" s="419"/>
      <c r="AU7" s="419">
        <v>3</v>
      </c>
      <c r="AV7" s="419">
        <v>2</v>
      </c>
      <c r="AW7" s="419">
        <v>4</v>
      </c>
      <c r="AX7" s="949">
        <f>SUM(AT7:AW7)</f>
        <v>9</v>
      </c>
      <c r="AY7" s="122">
        <v>2</v>
      </c>
      <c r="AZ7" s="122">
        <v>4</v>
      </c>
      <c r="BA7" s="122">
        <v>5</v>
      </c>
      <c r="BB7" s="122">
        <v>2</v>
      </c>
      <c r="BC7" s="949">
        <f>SUM(AY7:BB7)</f>
        <v>13</v>
      </c>
      <c r="BD7" s="122">
        <v>3</v>
      </c>
      <c r="BE7" s="122">
        <v>4</v>
      </c>
      <c r="BF7" s="122">
        <v>5</v>
      </c>
      <c r="BG7" s="122">
        <v>2</v>
      </c>
      <c r="BH7" s="949">
        <f>SUM(BD7:BG7)</f>
        <v>14</v>
      </c>
      <c r="BI7" s="1216">
        <f>SUM(I7,N7,U7,Z7,AE7,AI7,AN7,AS7,AX7,BC7,BH7)</f>
        <v>111</v>
      </c>
      <c r="BJ7" s="1041">
        <v>1</v>
      </c>
      <c r="BK7" s="88"/>
      <c r="BL7" s="1363"/>
    </row>
    <row r="8" spans="1:64" ht="21" customHeight="1" x14ac:dyDescent="0.35">
      <c r="A8" s="51" t="s">
        <v>268</v>
      </c>
      <c r="B8" s="57">
        <v>4004</v>
      </c>
      <c r="C8" s="64" t="s">
        <v>213</v>
      </c>
      <c r="D8" s="56" t="s">
        <v>269</v>
      </c>
      <c r="E8" s="415">
        <v>2</v>
      </c>
      <c r="F8" s="508">
        <v>4</v>
      </c>
      <c r="G8" s="508">
        <v>3</v>
      </c>
      <c r="H8" s="508">
        <v>4</v>
      </c>
      <c r="I8" s="1164">
        <f>SUM(E8:H8)</f>
        <v>13</v>
      </c>
      <c r="J8" s="508">
        <v>1</v>
      </c>
      <c r="K8" s="508">
        <v>6</v>
      </c>
      <c r="L8" s="508">
        <v>3</v>
      </c>
      <c r="M8" s="508">
        <v>4</v>
      </c>
      <c r="N8" s="1164">
        <f>SUM(J8:M8)</f>
        <v>14</v>
      </c>
      <c r="O8" s="422"/>
      <c r="P8" s="422"/>
      <c r="Q8" s="422"/>
      <c r="R8" s="422">
        <v>5</v>
      </c>
      <c r="S8" s="422"/>
      <c r="T8" s="1170">
        <v>8</v>
      </c>
      <c r="U8" s="950">
        <f>SUM(O8:T8)</f>
        <v>13</v>
      </c>
      <c r="V8" s="122"/>
      <c r="W8" s="122"/>
      <c r="X8" s="122"/>
      <c r="Y8" s="122"/>
      <c r="Z8" s="734">
        <f>SUM(V8:Y8)</f>
        <v>0</v>
      </c>
      <c r="AA8" s="122"/>
      <c r="AB8" s="122"/>
      <c r="AC8" s="122"/>
      <c r="AD8" s="122"/>
      <c r="AE8" s="734">
        <f>SUM(AA8:AD8)</f>
        <v>0</v>
      </c>
      <c r="AF8" s="111"/>
      <c r="AG8" s="1212"/>
      <c r="AH8" s="1212"/>
      <c r="AI8" s="1217"/>
      <c r="AJ8" s="1214"/>
      <c r="AK8" s="1214"/>
      <c r="AL8" s="1214"/>
      <c r="AM8" s="1214"/>
      <c r="AN8" s="1215"/>
      <c r="AO8" s="419"/>
      <c r="AP8" s="419"/>
      <c r="AQ8" s="419"/>
      <c r="AR8" s="419"/>
      <c r="AS8" s="778">
        <f>SUM(AO8:AR8)</f>
        <v>0</v>
      </c>
      <c r="AT8" s="419"/>
      <c r="AU8" s="419"/>
      <c r="AV8" s="419"/>
      <c r="AW8" s="419"/>
      <c r="AX8" s="949"/>
      <c r="AY8" s="122"/>
      <c r="AZ8" s="122"/>
      <c r="BA8" s="122"/>
      <c r="BB8" s="122"/>
      <c r="BC8" s="949">
        <f>SUM(AY8:BB8)</f>
        <v>0</v>
      </c>
      <c r="BD8" s="122"/>
      <c r="BE8" s="122"/>
      <c r="BF8" s="122"/>
      <c r="BG8" s="122"/>
      <c r="BH8" s="949">
        <f>SUM(BD8:BG8)</f>
        <v>0</v>
      </c>
      <c r="BI8" s="1216">
        <f t="shared" ref="BI8:BI39" si="0">SUM(I8,N8,U8,Z8,AE8,AI8,AN8,AS8,AX8,BC8,BH8)</f>
        <v>40</v>
      </c>
      <c r="BJ8" s="1041">
        <v>5</v>
      </c>
      <c r="BK8" s="88"/>
      <c r="BL8" s="1363"/>
    </row>
    <row r="9" spans="1:64" ht="21" customHeight="1" x14ac:dyDescent="0.35">
      <c r="A9" s="51" t="s">
        <v>261</v>
      </c>
      <c r="B9" s="57">
        <v>2660</v>
      </c>
      <c r="C9" s="51" t="s">
        <v>262</v>
      </c>
      <c r="D9" s="56" t="s">
        <v>262</v>
      </c>
      <c r="E9" s="415"/>
      <c r="F9" s="508"/>
      <c r="G9" s="508"/>
      <c r="H9" s="508"/>
      <c r="I9" s="1164"/>
      <c r="J9" s="1218"/>
      <c r="K9" s="1218"/>
      <c r="L9" s="1218"/>
      <c r="M9" s="1218"/>
      <c r="N9" s="1164"/>
      <c r="O9" s="422"/>
      <c r="P9" s="422">
        <v>4</v>
      </c>
      <c r="Q9" s="422"/>
      <c r="R9" s="422"/>
      <c r="S9" s="422"/>
      <c r="T9" s="1170"/>
      <c r="U9" s="950">
        <f t="shared" ref="U9:U39" si="1">SUM(O9:T9)</f>
        <v>4</v>
      </c>
      <c r="V9" s="1219"/>
      <c r="W9" s="1219"/>
      <c r="X9" s="122"/>
      <c r="Y9" s="1219"/>
      <c r="Z9" s="1220"/>
      <c r="AA9" s="1221"/>
      <c r="AB9" s="1221"/>
      <c r="AC9" s="1221"/>
      <c r="AD9" s="1221"/>
      <c r="AE9" s="1220"/>
      <c r="AF9" s="1198"/>
      <c r="AG9" s="1212"/>
      <c r="AH9" s="1212"/>
      <c r="AI9" s="1217"/>
      <c r="AJ9" s="1214"/>
      <c r="AK9" s="1214"/>
      <c r="AL9" s="1214"/>
      <c r="AM9" s="1214"/>
      <c r="AN9" s="1213">
        <f>SUM(AJ9:AM9)</f>
        <v>0</v>
      </c>
      <c r="AO9" s="419"/>
      <c r="AP9" s="419"/>
      <c r="AQ9" s="419"/>
      <c r="AR9" s="419"/>
      <c r="AS9" s="778"/>
      <c r="AT9" s="419"/>
      <c r="AU9" s="419"/>
      <c r="AV9" s="419"/>
      <c r="AW9" s="419"/>
      <c r="AX9" s="949"/>
      <c r="AY9" s="122"/>
      <c r="AZ9" s="122"/>
      <c r="BA9" s="122"/>
      <c r="BB9" s="122"/>
      <c r="BC9" s="949"/>
      <c r="BD9" s="122"/>
      <c r="BE9" s="122"/>
      <c r="BF9" s="122"/>
      <c r="BG9" s="122"/>
      <c r="BH9" s="949"/>
      <c r="BI9" s="1216">
        <f t="shared" si="0"/>
        <v>4</v>
      </c>
      <c r="BJ9" s="1041"/>
      <c r="BK9" s="1363" t="s">
        <v>624</v>
      </c>
      <c r="BL9" s="1363"/>
    </row>
    <row r="10" spans="1:64" ht="21" customHeight="1" x14ac:dyDescent="0.35">
      <c r="A10" s="51" t="s">
        <v>198</v>
      </c>
      <c r="B10" s="57">
        <v>2997</v>
      </c>
      <c r="C10" s="51" t="s">
        <v>199</v>
      </c>
      <c r="D10" s="281" t="s">
        <v>199</v>
      </c>
      <c r="E10" s="415"/>
      <c r="F10" s="508"/>
      <c r="G10" s="508"/>
      <c r="H10" s="508"/>
      <c r="I10" s="1164"/>
      <c r="J10" s="508"/>
      <c r="K10" s="508"/>
      <c r="L10" s="508"/>
      <c r="M10" s="508"/>
      <c r="N10" s="1164"/>
      <c r="O10" s="422"/>
      <c r="P10" s="422"/>
      <c r="Q10" s="422"/>
      <c r="R10" s="422"/>
      <c r="S10" s="422"/>
      <c r="T10" s="1170"/>
      <c r="U10" s="950">
        <f t="shared" si="1"/>
        <v>0</v>
      </c>
      <c r="V10" s="1219"/>
      <c r="W10" s="1219"/>
      <c r="X10" s="1219"/>
      <c r="Y10" s="1219"/>
      <c r="Z10" s="1220"/>
      <c r="AA10" s="1221"/>
      <c r="AB10" s="1221"/>
      <c r="AC10" s="1221"/>
      <c r="AD10" s="1221"/>
      <c r="AE10" s="1220"/>
      <c r="AF10" s="111"/>
      <c r="AG10" s="1212">
        <v>5</v>
      </c>
      <c r="AH10" s="1212"/>
      <c r="AI10" s="1217">
        <f>SUM(AF10:AH10)</f>
        <v>5</v>
      </c>
      <c r="AJ10" s="1214"/>
      <c r="AK10" s="1214"/>
      <c r="AL10" s="1214"/>
      <c r="AM10" s="1214"/>
      <c r="AN10" s="1215"/>
      <c r="AO10" s="419"/>
      <c r="AP10" s="419"/>
      <c r="AQ10" s="419"/>
      <c r="AR10" s="419"/>
      <c r="AS10" s="778"/>
      <c r="AT10" s="419"/>
      <c r="AU10" s="419"/>
      <c r="AV10" s="419"/>
      <c r="AW10" s="419"/>
      <c r="AX10" s="949"/>
      <c r="AY10" s="122"/>
      <c r="AZ10" s="122"/>
      <c r="BA10" s="122"/>
      <c r="BB10" s="122"/>
      <c r="BC10" s="949"/>
      <c r="BD10" s="122"/>
      <c r="BE10" s="122"/>
      <c r="BF10" s="122"/>
      <c r="BG10" s="122"/>
      <c r="BH10" s="949"/>
      <c r="BI10" s="1216">
        <f t="shared" si="0"/>
        <v>5</v>
      </c>
      <c r="BJ10" s="1041"/>
      <c r="BK10" s="1363" t="s">
        <v>624</v>
      </c>
      <c r="BL10" s="1363"/>
    </row>
    <row r="11" spans="1:64" ht="21" customHeight="1" x14ac:dyDescent="0.35">
      <c r="A11" s="71" t="s">
        <v>316</v>
      </c>
      <c r="B11" s="96">
        <v>4038</v>
      </c>
      <c r="C11" s="104" t="s">
        <v>317</v>
      </c>
      <c r="D11" s="265" t="s">
        <v>318</v>
      </c>
      <c r="E11" s="415"/>
      <c r="F11" s="508"/>
      <c r="G11" s="508"/>
      <c r="H11" s="508"/>
      <c r="I11" s="1164"/>
      <c r="J11" s="508"/>
      <c r="K11" s="508"/>
      <c r="L11" s="508"/>
      <c r="M11" s="508"/>
      <c r="N11" s="1164"/>
      <c r="O11" s="422"/>
      <c r="P11" s="422"/>
      <c r="Q11" s="422"/>
      <c r="R11" s="422"/>
      <c r="S11" s="422"/>
      <c r="T11" s="1170"/>
      <c r="U11" s="950">
        <f t="shared" si="1"/>
        <v>0</v>
      </c>
      <c r="V11" s="122"/>
      <c r="W11" s="122"/>
      <c r="X11" s="122"/>
      <c r="Y11" s="122"/>
      <c r="Z11" s="734"/>
      <c r="AA11" s="1181"/>
      <c r="AB11" s="1181"/>
      <c r="AC11" s="1181"/>
      <c r="AD11" s="122"/>
      <c r="AE11" s="734"/>
      <c r="AF11" s="111"/>
      <c r="AG11" s="1212"/>
      <c r="AH11" s="1212"/>
      <c r="AI11" s="1217"/>
      <c r="AJ11" s="1214"/>
      <c r="AK11" s="1214"/>
      <c r="AL11" s="1214"/>
      <c r="AM11" s="1214"/>
      <c r="AN11" s="1215"/>
      <c r="AO11" s="419"/>
      <c r="AP11" s="419"/>
      <c r="AQ11" s="419"/>
      <c r="AR11" s="419"/>
      <c r="AS11" s="778"/>
      <c r="AT11" s="419"/>
      <c r="AU11" s="419"/>
      <c r="AV11" s="419"/>
      <c r="AW11" s="419"/>
      <c r="AX11" s="949"/>
      <c r="AY11" s="122"/>
      <c r="AZ11" s="122"/>
      <c r="BA11" s="122"/>
      <c r="BB11" s="122"/>
      <c r="BC11" s="949"/>
      <c r="BD11" s="122"/>
      <c r="BE11" s="122"/>
      <c r="BF11" s="122"/>
      <c r="BG11" s="122"/>
      <c r="BH11" s="949"/>
      <c r="BI11" s="1216">
        <f t="shared" si="0"/>
        <v>0</v>
      </c>
      <c r="BJ11" s="1041"/>
      <c r="BK11" s="88"/>
      <c r="BL11" s="1363"/>
    </row>
    <row r="12" spans="1:64" ht="21" customHeight="1" x14ac:dyDescent="0.35">
      <c r="A12" s="187" t="s">
        <v>368</v>
      </c>
      <c r="B12" s="196">
        <v>4091</v>
      </c>
      <c r="C12" s="189" t="s">
        <v>582</v>
      </c>
      <c r="D12" s="91" t="s">
        <v>321</v>
      </c>
      <c r="E12" s="415">
        <v>1</v>
      </c>
      <c r="F12" s="508">
        <v>6</v>
      </c>
      <c r="G12" s="508">
        <v>2</v>
      </c>
      <c r="H12" s="508">
        <v>3</v>
      </c>
      <c r="I12" s="1164">
        <f>SUM(E12:H12)</f>
        <v>12</v>
      </c>
      <c r="J12" s="508">
        <v>2</v>
      </c>
      <c r="K12" s="508">
        <v>2</v>
      </c>
      <c r="L12" s="508">
        <v>2</v>
      </c>
      <c r="M12" s="508">
        <v>3</v>
      </c>
      <c r="N12" s="1164">
        <f>SUM(J12:M12)</f>
        <v>9</v>
      </c>
      <c r="O12" s="422">
        <v>3</v>
      </c>
      <c r="P12" s="422"/>
      <c r="Q12" s="422"/>
      <c r="R12" s="422">
        <v>3</v>
      </c>
      <c r="S12" s="422"/>
      <c r="T12" s="1170">
        <v>2</v>
      </c>
      <c r="U12" s="950">
        <f t="shared" si="1"/>
        <v>8</v>
      </c>
      <c r="V12" s="122">
        <v>2</v>
      </c>
      <c r="W12" s="122"/>
      <c r="X12" s="122"/>
      <c r="Y12" s="122">
        <v>1</v>
      </c>
      <c r="Z12" s="734">
        <f>SUM(V12:Y12)</f>
        <v>3</v>
      </c>
      <c r="AA12" s="122">
        <v>2</v>
      </c>
      <c r="AB12" s="122"/>
      <c r="AC12" s="1181"/>
      <c r="AD12" s="122">
        <v>1</v>
      </c>
      <c r="AE12" s="734">
        <f>SUM(AA12:AD12)</f>
        <v>3</v>
      </c>
      <c r="AF12" s="1222"/>
      <c r="AG12" s="1223"/>
      <c r="AH12" s="1223"/>
      <c r="AI12" s="1224">
        <f>SUM(AF12:AH12)</f>
        <v>0</v>
      </c>
      <c r="AJ12" s="1214"/>
      <c r="AK12" s="1214"/>
      <c r="AL12" s="1214"/>
      <c r="AM12" s="1214"/>
      <c r="AN12" s="1215"/>
      <c r="AO12" s="419">
        <v>1</v>
      </c>
      <c r="AP12" s="419"/>
      <c r="AQ12" s="419">
        <v>4</v>
      </c>
      <c r="AR12" s="419">
        <v>5</v>
      </c>
      <c r="AS12" s="778">
        <f>SUM(AO12:AR12)</f>
        <v>10</v>
      </c>
      <c r="AT12" s="419">
        <v>1</v>
      </c>
      <c r="AU12" s="419"/>
      <c r="AV12" s="419">
        <v>5</v>
      </c>
      <c r="AW12" s="419">
        <v>5</v>
      </c>
      <c r="AX12" s="949">
        <f>SUM(AT12:AW12)</f>
        <v>11</v>
      </c>
      <c r="AY12" s="122"/>
      <c r="AZ12" s="122"/>
      <c r="BA12" s="122"/>
      <c r="BB12" s="122"/>
      <c r="BC12" s="949"/>
      <c r="BD12" s="122"/>
      <c r="BE12" s="122"/>
      <c r="BF12" s="122"/>
      <c r="BG12" s="122"/>
      <c r="BH12" s="949"/>
      <c r="BI12" s="1216">
        <f t="shared" si="0"/>
        <v>56</v>
      </c>
      <c r="BJ12" s="1041">
        <v>3</v>
      </c>
      <c r="BK12" s="88"/>
      <c r="BL12" s="1363"/>
    </row>
    <row r="13" spans="1:64" ht="21" customHeight="1" x14ac:dyDescent="0.35">
      <c r="A13" s="51" t="s">
        <v>170</v>
      </c>
      <c r="B13" s="57">
        <v>2630</v>
      </c>
      <c r="C13" s="51" t="s">
        <v>28</v>
      </c>
      <c r="D13" s="56" t="s">
        <v>28</v>
      </c>
      <c r="E13" s="415"/>
      <c r="F13" s="508"/>
      <c r="G13" s="508"/>
      <c r="H13" s="508"/>
      <c r="I13" s="1164"/>
      <c r="J13" s="508"/>
      <c r="K13" s="508"/>
      <c r="L13" s="508"/>
      <c r="M13" s="508"/>
      <c r="N13" s="1164"/>
      <c r="O13" s="422"/>
      <c r="P13" s="422"/>
      <c r="Q13" s="422">
        <v>7</v>
      </c>
      <c r="R13" s="422"/>
      <c r="S13" s="422"/>
      <c r="T13" s="1170"/>
      <c r="U13" s="950">
        <f t="shared" si="1"/>
        <v>7</v>
      </c>
      <c r="V13" s="122"/>
      <c r="W13" s="122"/>
      <c r="X13" s="122"/>
      <c r="Y13" s="122"/>
      <c r="Z13" s="734"/>
      <c r="AA13" s="1181"/>
      <c r="AB13" s="1181"/>
      <c r="AC13" s="1181"/>
      <c r="AD13" s="122"/>
      <c r="AE13" s="734"/>
      <c r="AF13" s="111"/>
      <c r="AG13" s="1212"/>
      <c r="AH13" s="1212"/>
      <c r="AI13" s="1217">
        <f>SUM(AF13:AH13)</f>
        <v>0</v>
      </c>
      <c r="AJ13" s="1214"/>
      <c r="AK13" s="1214"/>
      <c r="AL13" s="1214"/>
      <c r="AM13" s="1214"/>
      <c r="AN13" s="1213"/>
      <c r="AO13" s="419"/>
      <c r="AP13" s="419">
        <v>1</v>
      </c>
      <c r="AQ13" s="419"/>
      <c r="AR13" s="419"/>
      <c r="AS13" s="778">
        <f>SUM(AO13:AR13)</f>
        <v>1</v>
      </c>
      <c r="AT13" s="419"/>
      <c r="AU13" s="419">
        <v>1</v>
      </c>
      <c r="AV13" s="419"/>
      <c r="AW13" s="419"/>
      <c r="AX13" s="949">
        <f>SUM(AT13:AW13)</f>
        <v>1</v>
      </c>
      <c r="AY13" s="122"/>
      <c r="AZ13" s="122"/>
      <c r="BA13" s="122"/>
      <c r="BB13" s="122"/>
      <c r="BC13" s="949"/>
      <c r="BD13" s="122"/>
      <c r="BE13" s="122"/>
      <c r="BF13" s="122"/>
      <c r="BG13" s="122"/>
      <c r="BH13" s="949"/>
      <c r="BI13" s="1216">
        <f t="shared" si="0"/>
        <v>9</v>
      </c>
      <c r="BJ13" s="1041">
        <v>7</v>
      </c>
      <c r="BK13" s="88"/>
      <c r="BL13" s="1363"/>
    </row>
    <row r="14" spans="1:64" ht="21" customHeight="1" x14ac:dyDescent="0.35">
      <c r="A14" s="71" t="s">
        <v>45</v>
      </c>
      <c r="B14" s="57">
        <v>2642</v>
      </c>
      <c r="C14" s="71" t="s">
        <v>46</v>
      </c>
      <c r="D14" s="265" t="s">
        <v>46</v>
      </c>
      <c r="E14" s="415"/>
      <c r="F14" s="508"/>
      <c r="G14" s="508"/>
      <c r="H14" s="508"/>
      <c r="I14" s="1164"/>
      <c r="J14" s="508"/>
      <c r="K14" s="508"/>
      <c r="L14" s="508"/>
      <c r="M14" s="508"/>
      <c r="N14" s="1164"/>
      <c r="O14" s="422"/>
      <c r="P14" s="422"/>
      <c r="Q14" s="422">
        <v>8</v>
      </c>
      <c r="R14" s="422"/>
      <c r="S14" s="422">
        <v>13</v>
      </c>
      <c r="T14" s="1170"/>
      <c r="U14" s="950">
        <f t="shared" si="1"/>
        <v>21</v>
      </c>
      <c r="V14" s="122"/>
      <c r="W14" s="122"/>
      <c r="X14" s="122">
        <v>5</v>
      </c>
      <c r="Y14" s="122">
        <v>3</v>
      </c>
      <c r="Z14" s="734">
        <f>SUM(V14:Y14)</f>
        <v>8</v>
      </c>
      <c r="AA14" s="1181"/>
      <c r="AB14" s="1181"/>
      <c r="AC14" s="122">
        <v>5</v>
      </c>
      <c r="AD14" s="122">
        <v>3</v>
      </c>
      <c r="AE14" s="734">
        <f>SUM(AA14:AD14)</f>
        <v>8</v>
      </c>
      <c r="AF14" s="111"/>
      <c r="AG14" s="1212">
        <v>6</v>
      </c>
      <c r="AH14" s="1212">
        <v>3</v>
      </c>
      <c r="AI14" s="1217">
        <f>SUM(AF14:AH14)</f>
        <v>9</v>
      </c>
      <c r="AJ14" s="1214"/>
      <c r="AK14" s="1214"/>
      <c r="AL14" s="1214"/>
      <c r="AM14" s="1214"/>
      <c r="AN14" s="1213"/>
      <c r="AO14" s="419"/>
      <c r="AP14" s="419"/>
      <c r="AQ14" s="419"/>
      <c r="AR14" s="419">
        <v>3</v>
      </c>
      <c r="AS14" s="778">
        <f>SUM(AO14:AR14)</f>
        <v>3</v>
      </c>
      <c r="AT14" s="419"/>
      <c r="AU14" s="419"/>
      <c r="AV14" s="419"/>
      <c r="AW14" s="419">
        <v>3</v>
      </c>
      <c r="AX14" s="949">
        <f>SUM(AT14:AW14)</f>
        <v>3</v>
      </c>
      <c r="AY14" s="122"/>
      <c r="AZ14" s="122"/>
      <c r="BA14" s="122">
        <v>4</v>
      </c>
      <c r="BB14" s="122">
        <v>3</v>
      </c>
      <c r="BC14" s="949">
        <f>SUM(AY14:BB14)</f>
        <v>7</v>
      </c>
      <c r="BD14" s="122"/>
      <c r="BE14" s="122"/>
      <c r="BF14" s="122">
        <v>4</v>
      </c>
      <c r="BG14" s="122">
        <v>3</v>
      </c>
      <c r="BH14" s="949">
        <f>SUM(BD14:BG14)</f>
        <v>7</v>
      </c>
      <c r="BI14" s="1216">
        <f t="shared" si="0"/>
        <v>66</v>
      </c>
      <c r="BJ14" s="1041">
        <v>2</v>
      </c>
      <c r="BK14" s="88"/>
      <c r="BL14" s="1363"/>
    </row>
    <row r="15" spans="1:64" ht="22.5" customHeight="1" x14ac:dyDescent="0.35">
      <c r="A15" s="51" t="s">
        <v>30</v>
      </c>
      <c r="B15" s="57">
        <v>2614</v>
      </c>
      <c r="C15" s="51" t="s">
        <v>115</v>
      </c>
      <c r="D15" s="56" t="s">
        <v>115</v>
      </c>
      <c r="E15" s="415"/>
      <c r="F15" s="508"/>
      <c r="G15" s="508"/>
      <c r="H15" s="508"/>
      <c r="I15" s="1164"/>
      <c r="J15" s="508"/>
      <c r="K15" s="508"/>
      <c r="L15" s="508"/>
      <c r="M15" s="508"/>
      <c r="N15" s="1164"/>
      <c r="O15" s="422"/>
      <c r="P15" s="422"/>
      <c r="Q15" s="422"/>
      <c r="R15" s="422"/>
      <c r="S15" s="422"/>
      <c r="T15" s="1170"/>
      <c r="U15" s="950">
        <f t="shared" si="1"/>
        <v>0</v>
      </c>
      <c r="V15" s="122"/>
      <c r="W15" s="122"/>
      <c r="X15" s="122"/>
      <c r="Y15" s="122"/>
      <c r="Z15" s="734"/>
      <c r="AA15" s="1181"/>
      <c r="AB15" s="1181"/>
      <c r="AC15" s="1181"/>
      <c r="AD15" s="122"/>
      <c r="AE15" s="734"/>
      <c r="AF15" s="111"/>
      <c r="AG15" s="1212"/>
      <c r="AH15" s="1212"/>
      <c r="AI15" s="1217"/>
      <c r="AJ15" s="1214"/>
      <c r="AK15" s="1214"/>
      <c r="AL15" s="1214"/>
      <c r="AM15" s="1214"/>
      <c r="AN15" s="1213"/>
      <c r="AO15" s="419"/>
      <c r="AP15" s="419"/>
      <c r="AQ15" s="419"/>
      <c r="AR15" s="419"/>
      <c r="AS15" s="778"/>
      <c r="AT15" s="419"/>
      <c r="AU15" s="419"/>
      <c r="AV15" s="419"/>
      <c r="AW15" s="419"/>
      <c r="AX15" s="949"/>
      <c r="AY15" s="122"/>
      <c r="AZ15" s="122"/>
      <c r="BA15" s="122"/>
      <c r="BB15" s="122"/>
      <c r="BC15" s="949"/>
      <c r="BD15" s="122"/>
      <c r="BE15" s="122"/>
      <c r="BF15" s="122"/>
      <c r="BG15" s="122"/>
      <c r="BH15" s="949"/>
      <c r="BI15" s="1216">
        <f t="shared" si="0"/>
        <v>0</v>
      </c>
      <c r="BJ15" s="1041"/>
      <c r="BK15" s="88"/>
      <c r="BL15" s="1363"/>
    </row>
    <row r="16" spans="1:64" ht="21" customHeight="1" x14ac:dyDescent="0.35">
      <c r="A16" s="51" t="s">
        <v>419</v>
      </c>
      <c r="B16" s="57">
        <v>2963</v>
      </c>
      <c r="C16" s="51" t="s">
        <v>99</v>
      </c>
      <c r="D16" s="56" t="s">
        <v>99</v>
      </c>
      <c r="E16" s="415"/>
      <c r="F16" s="508"/>
      <c r="G16" s="508"/>
      <c r="H16" s="1225"/>
      <c r="I16" s="1226"/>
      <c r="J16" s="1225"/>
      <c r="K16" s="1225"/>
      <c r="L16" s="1225"/>
      <c r="M16" s="1225"/>
      <c r="N16" s="1226"/>
      <c r="O16" s="1227"/>
      <c r="P16" s="1227"/>
      <c r="Q16" s="422"/>
      <c r="R16" s="1227"/>
      <c r="S16" s="422"/>
      <c r="T16" s="1170"/>
      <c r="U16" s="950">
        <f t="shared" si="1"/>
        <v>0</v>
      </c>
      <c r="V16" s="1219"/>
      <c r="W16" s="1219"/>
      <c r="X16" s="1219"/>
      <c r="Y16" s="122"/>
      <c r="Z16" s="734"/>
      <c r="AA16" s="1181"/>
      <c r="AB16" s="1181"/>
      <c r="AC16" s="1181"/>
      <c r="AD16" s="1181"/>
      <c r="AE16" s="734"/>
      <c r="AF16" s="111"/>
      <c r="AG16" s="1212"/>
      <c r="AH16" s="1212"/>
      <c r="AI16" s="1217">
        <f>SUM(AF16:AH16)</f>
        <v>0</v>
      </c>
      <c r="AJ16" s="1214"/>
      <c r="AK16" s="1214"/>
      <c r="AL16" s="1214"/>
      <c r="AM16" s="1214"/>
      <c r="AN16" s="1213"/>
      <c r="AO16" s="419"/>
      <c r="AP16" s="419"/>
      <c r="AQ16" s="419"/>
      <c r="AR16" s="419"/>
      <c r="AS16" s="778"/>
      <c r="AT16" s="419"/>
      <c r="AU16" s="419"/>
      <c r="AV16" s="419"/>
      <c r="AW16" s="419"/>
      <c r="AX16" s="949"/>
      <c r="AY16" s="122"/>
      <c r="AZ16" s="122"/>
      <c r="BA16" s="122"/>
      <c r="BB16" s="122"/>
      <c r="BC16" s="949"/>
      <c r="BD16" s="122"/>
      <c r="BE16" s="122"/>
      <c r="BF16" s="122"/>
      <c r="BG16" s="122"/>
      <c r="BH16" s="949"/>
      <c r="BI16" s="1216">
        <f t="shared" si="0"/>
        <v>0</v>
      </c>
      <c r="BJ16" s="1041"/>
      <c r="BK16" s="1363"/>
    </row>
    <row r="17" spans="1:63" ht="21" customHeight="1" x14ac:dyDescent="0.35">
      <c r="A17" s="51" t="s">
        <v>135</v>
      </c>
      <c r="B17" s="57">
        <v>2835</v>
      </c>
      <c r="C17" s="51" t="s">
        <v>136</v>
      </c>
      <c r="D17" s="56" t="s">
        <v>136</v>
      </c>
      <c r="E17" s="415"/>
      <c r="F17" s="508"/>
      <c r="G17" s="508"/>
      <c r="H17" s="508"/>
      <c r="I17" s="1164"/>
      <c r="J17" s="508"/>
      <c r="K17" s="508"/>
      <c r="L17" s="508"/>
      <c r="M17" s="508"/>
      <c r="N17" s="1164"/>
      <c r="O17" s="422"/>
      <c r="P17" s="422"/>
      <c r="Q17" s="422"/>
      <c r="R17" s="422"/>
      <c r="S17" s="422"/>
      <c r="T17" s="1170"/>
      <c r="U17" s="950">
        <f t="shared" si="1"/>
        <v>0</v>
      </c>
      <c r="V17" s="122"/>
      <c r="W17" s="122"/>
      <c r="X17" s="122"/>
      <c r="Y17" s="122"/>
      <c r="Z17" s="734"/>
      <c r="AA17" s="1181"/>
      <c r="AB17" s="1181"/>
      <c r="AC17" s="1181"/>
      <c r="AD17" s="1181"/>
      <c r="AE17" s="734"/>
      <c r="AF17" s="111"/>
      <c r="AG17" s="1212"/>
      <c r="AH17" s="1212"/>
      <c r="AI17" s="1213"/>
      <c r="AJ17" s="1214"/>
      <c r="AK17" s="1214"/>
      <c r="AL17" s="1214"/>
      <c r="AM17" s="1214"/>
      <c r="AN17" s="1213"/>
      <c r="AO17" s="419"/>
      <c r="AP17" s="419"/>
      <c r="AQ17" s="419"/>
      <c r="AR17" s="419"/>
      <c r="AS17" s="778">
        <f>SUM(AO17:AR17)</f>
        <v>0</v>
      </c>
      <c r="AT17" s="419"/>
      <c r="AU17" s="419"/>
      <c r="AV17" s="419"/>
      <c r="AW17" s="419"/>
      <c r="AX17" s="949"/>
      <c r="AY17" s="122"/>
      <c r="AZ17" s="122"/>
      <c r="BA17" s="122"/>
      <c r="BB17" s="122"/>
      <c r="BC17" s="949"/>
      <c r="BD17" s="122"/>
      <c r="BE17" s="122"/>
      <c r="BF17" s="122"/>
      <c r="BG17" s="122"/>
      <c r="BH17" s="949"/>
      <c r="BI17" s="1216">
        <f t="shared" si="0"/>
        <v>0</v>
      </c>
      <c r="BJ17" s="1041"/>
      <c r="BK17" s="1363"/>
    </row>
    <row r="18" spans="1:63" ht="21" customHeight="1" x14ac:dyDescent="0.35">
      <c r="A18" s="51" t="s">
        <v>542</v>
      </c>
      <c r="B18" s="96">
        <v>4093</v>
      </c>
      <c r="C18" s="91" t="s">
        <v>168</v>
      </c>
      <c r="D18" s="56" t="s">
        <v>99</v>
      </c>
      <c r="E18" s="1174"/>
      <c r="F18" s="1225"/>
      <c r="G18" s="508"/>
      <c r="H18" s="508"/>
      <c r="I18" s="1164">
        <f>SUM(E18:H18)</f>
        <v>0</v>
      </c>
      <c r="J18" s="508"/>
      <c r="K18" s="508"/>
      <c r="L18" s="508"/>
      <c r="M18" s="508"/>
      <c r="N18" s="1164"/>
      <c r="O18" s="1227"/>
      <c r="P18" s="1227"/>
      <c r="Q18" s="422"/>
      <c r="R18" s="1227"/>
      <c r="S18" s="422"/>
      <c r="T18" s="1170"/>
      <c r="U18" s="950">
        <f t="shared" si="1"/>
        <v>0</v>
      </c>
      <c r="V18" s="1219"/>
      <c r="W18" s="1219"/>
      <c r="X18" s="122"/>
      <c r="Y18" s="1219"/>
      <c r="Z18" s="1220"/>
      <c r="AA18" s="1221"/>
      <c r="AB18" s="1221"/>
      <c r="AC18" s="1221"/>
      <c r="AD18" s="1221"/>
      <c r="AE18" s="1220"/>
      <c r="AF18" s="1198"/>
      <c r="AG18" s="1212"/>
      <c r="AH18" s="1212"/>
      <c r="AI18" s="1213"/>
      <c r="AJ18" s="1214"/>
      <c r="AK18" s="1214"/>
      <c r="AL18" s="1214"/>
      <c r="AM18" s="1214"/>
      <c r="AN18" s="1213"/>
      <c r="AO18" s="419"/>
      <c r="AP18" s="419"/>
      <c r="AQ18" s="419"/>
      <c r="AR18" s="419"/>
      <c r="AS18" s="778"/>
      <c r="AT18" s="419"/>
      <c r="AU18" s="419"/>
      <c r="AV18" s="419"/>
      <c r="AW18" s="419"/>
      <c r="AX18" s="949"/>
      <c r="AY18" s="122"/>
      <c r="AZ18" s="122"/>
      <c r="BA18" s="122"/>
      <c r="BB18" s="122"/>
      <c r="BC18" s="949"/>
      <c r="BD18" s="122"/>
      <c r="BE18" s="122"/>
      <c r="BF18" s="122"/>
      <c r="BG18" s="122"/>
      <c r="BH18" s="949"/>
      <c r="BI18" s="1216">
        <f t="shared" si="0"/>
        <v>0</v>
      </c>
      <c r="BJ18" s="1041"/>
      <c r="BK18" s="1363"/>
    </row>
    <row r="19" spans="1:63" ht="21" customHeight="1" x14ac:dyDescent="0.35">
      <c r="A19" s="51" t="s">
        <v>238</v>
      </c>
      <c r="B19" s="96">
        <v>2565</v>
      </c>
      <c r="C19" s="91" t="s">
        <v>46</v>
      </c>
      <c r="D19" s="91" t="s">
        <v>46</v>
      </c>
      <c r="E19" s="508"/>
      <c r="F19" s="508"/>
      <c r="G19" s="508"/>
      <c r="H19" s="508"/>
      <c r="I19" s="1164"/>
      <c r="J19" s="508"/>
      <c r="K19" s="508"/>
      <c r="L19" s="508"/>
      <c r="M19" s="508"/>
      <c r="N19" s="1173"/>
      <c r="O19" s="422"/>
      <c r="P19" s="422"/>
      <c r="Q19" s="422"/>
      <c r="R19" s="422"/>
      <c r="S19" s="422"/>
      <c r="T19" s="422"/>
      <c r="U19" s="950">
        <f t="shared" si="1"/>
        <v>0</v>
      </c>
      <c r="V19" s="122"/>
      <c r="W19" s="122"/>
      <c r="X19" s="122"/>
      <c r="Y19" s="122"/>
      <c r="Z19" s="734"/>
      <c r="AA19" s="1181"/>
      <c r="AB19" s="1181"/>
      <c r="AC19" s="1181"/>
      <c r="AD19" s="1181"/>
      <c r="AE19" s="734"/>
      <c r="AF19" s="111"/>
      <c r="AG19" s="1212"/>
      <c r="AH19" s="1212"/>
      <c r="AI19" s="1213"/>
      <c r="AJ19" s="1214"/>
      <c r="AK19" s="1214"/>
      <c r="AL19" s="1214"/>
      <c r="AM19" s="1214"/>
      <c r="AN19" s="1213"/>
      <c r="AO19" s="419"/>
      <c r="AP19" s="419"/>
      <c r="AQ19" s="419"/>
      <c r="AR19" s="419"/>
      <c r="AS19" s="778"/>
      <c r="AT19" s="419"/>
      <c r="AU19" s="419"/>
      <c r="AV19" s="419"/>
      <c r="AW19" s="419"/>
      <c r="AX19" s="949"/>
      <c r="AY19" s="122"/>
      <c r="AZ19" s="122"/>
      <c r="BA19" s="122"/>
      <c r="BB19" s="122"/>
      <c r="BC19" s="949"/>
      <c r="BD19" s="122"/>
      <c r="BE19" s="122"/>
      <c r="BF19" s="122"/>
      <c r="BG19" s="122"/>
      <c r="BH19" s="949"/>
      <c r="BI19" s="1216">
        <f t="shared" si="0"/>
        <v>0</v>
      </c>
      <c r="BJ19" s="1041"/>
      <c r="BK19" s="1363"/>
    </row>
    <row r="20" spans="1:63" ht="21" customHeight="1" x14ac:dyDescent="0.35">
      <c r="A20" s="51" t="s">
        <v>581</v>
      </c>
      <c r="B20" s="96">
        <v>3161</v>
      </c>
      <c r="C20" s="91" t="s">
        <v>383</v>
      </c>
      <c r="D20" s="91" t="s">
        <v>383</v>
      </c>
      <c r="E20" s="415"/>
      <c r="F20" s="508"/>
      <c r="G20" s="508"/>
      <c r="H20" s="508"/>
      <c r="I20" s="1164"/>
      <c r="J20" s="508"/>
      <c r="K20" s="508"/>
      <c r="L20" s="508"/>
      <c r="M20" s="508"/>
      <c r="N20" s="1173"/>
      <c r="O20" s="422"/>
      <c r="P20" s="422"/>
      <c r="Q20" s="1227"/>
      <c r="R20" s="1227"/>
      <c r="S20" s="422"/>
      <c r="T20" s="422">
        <v>6</v>
      </c>
      <c r="U20" s="950">
        <f t="shared" si="1"/>
        <v>6</v>
      </c>
      <c r="V20" s="1219"/>
      <c r="W20" s="122">
        <v>3</v>
      </c>
      <c r="X20" s="122">
        <v>4</v>
      </c>
      <c r="Y20" s="122"/>
      <c r="Z20" s="734">
        <f>SUM(V20:Y20)</f>
        <v>7</v>
      </c>
      <c r="AA20" s="1181"/>
      <c r="AB20" s="122">
        <v>3</v>
      </c>
      <c r="AC20" s="122">
        <v>3</v>
      </c>
      <c r="AD20" s="1181"/>
      <c r="AE20" s="734">
        <f>SUM(AA20:AD20)</f>
        <v>6</v>
      </c>
      <c r="AF20" s="111"/>
      <c r="AG20" s="111"/>
      <c r="AH20" s="111"/>
      <c r="AI20" s="905"/>
      <c r="AJ20" s="427"/>
      <c r="AK20" s="427"/>
      <c r="AL20" s="427"/>
      <c r="AM20" s="427"/>
      <c r="AN20" s="905"/>
      <c r="AO20" s="419"/>
      <c r="AP20" s="419"/>
      <c r="AQ20" s="419">
        <v>3</v>
      </c>
      <c r="AR20" s="419"/>
      <c r="AS20" s="778">
        <f>SUM(AO20:AR20)</f>
        <v>3</v>
      </c>
      <c r="AT20" s="419"/>
      <c r="AU20" s="419"/>
      <c r="AV20" s="419">
        <v>4</v>
      </c>
      <c r="AW20" s="419"/>
      <c r="AX20" s="949">
        <f>SUM(AT20:AW20)</f>
        <v>4</v>
      </c>
      <c r="AY20" s="122">
        <v>3</v>
      </c>
      <c r="AZ20" s="122">
        <v>5</v>
      </c>
      <c r="BA20" s="122"/>
      <c r="BB20" s="122"/>
      <c r="BC20" s="949">
        <f>SUM(AY20:BB20)</f>
        <v>8</v>
      </c>
      <c r="BD20" s="122">
        <v>2</v>
      </c>
      <c r="BE20" s="122">
        <v>5</v>
      </c>
      <c r="BF20" s="122"/>
      <c r="BG20" s="122"/>
      <c r="BH20" s="949">
        <f>SUM(BD20:BG20)</f>
        <v>7</v>
      </c>
      <c r="BI20" s="1216">
        <f t="shared" si="0"/>
        <v>41</v>
      </c>
      <c r="BJ20" s="1041">
        <v>4</v>
      </c>
      <c r="BK20" s="1363"/>
    </row>
    <row r="21" spans="1:63" ht="21" customHeight="1" x14ac:dyDescent="0.35">
      <c r="A21" s="267" t="s">
        <v>335</v>
      </c>
      <c r="B21" s="264">
        <v>4033</v>
      </c>
      <c r="C21" s="331" t="s">
        <v>231</v>
      </c>
      <c r="D21" s="135" t="s">
        <v>336</v>
      </c>
      <c r="E21" s="415"/>
      <c r="F21" s="508"/>
      <c r="G21" s="508"/>
      <c r="H21" s="508"/>
      <c r="I21" s="1164">
        <f>SUM(E21:H21)</f>
        <v>0</v>
      </c>
      <c r="J21" s="508"/>
      <c r="K21" s="508"/>
      <c r="L21" s="508"/>
      <c r="M21" s="508"/>
      <c r="N21" s="1173"/>
      <c r="O21" s="422"/>
      <c r="P21" s="422"/>
      <c r="Q21" s="422"/>
      <c r="R21" s="422"/>
      <c r="S21" s="422"/>
      <c r="T21" s="422"/>
      <c r="U21" s="950">
        <f t="shared" si="1"/>
        <v>0</v>
      </c>
      <c r="V21" s="122">
        <v>1</v>
      </c>
      <c r="W21" s="122"/>
      <c r="X21" s="122"/>
      <c r="Y21" s="122"/>
      <c r="Z21" s="734">
        <f>SUM(V21:Y21)</f>
        <v>1</v>
      </c>
      <c r="AA21" s="122">
        <v>1</v>
      </c>
      <c r="AB21" s="122"/>
      <c r="AC21" s="1181"/>
      <c r="AD21" s="1181"/>
      <c r="AE21" s="734">
        <f>SUM(AA21:AD21)</f>
        <v>1</v>
      </c>
      <c r="AF21" s="111"/>
      <c r="AG21" s="111"/>
      <c r="AH21" s="111"/>
      <c r="AI21" s="905"/>
      <c r="AJ21" s="427"/>
      <c r="AK21" s="427"/>
      <c r="AL21" s="427"/>
      <c r="AM21" s="427"/>
      <c r="AN21" s="905"/>
      <c r="AO21" s="419"/>
      <c r="AP21" s="419"/>
      <c r="AQ21" s="419"/>
      <c r="AR21" s="419"/>
      <c r="AS21" s="778"/>
      <c r="AT21" s="419"/>
      <c r="AU21" s="419"/>
      <c r="AV21" s="419"/>
      <c r="AW21" s="419"/>
      <c r="AX21" s="949"/>
      <c r="AY21" s="122"/>
      <c r="AZ21" s="122"/>
      <c r="BA21" s="122"/>
      <c r="BB21" s="122"/>
      <c r="BC21" s="949">
        <f>SUM(AY21:BB21)</f>
        <v>0</v>
      </c>
      <c r="BD21" s="122"/>
      <c r="BE21" s="122"/>
      <c r="BF21" s="122"/>
      <c r="BG21" s="122"/>
      <c r="BH21" s="949">
        <f>SUM(BD21:BG21)</f>
        <v>0</v>
      </c>
      <c r="BI21" s="1216">
        <f t="shared" si="0"/>
        <v>2</v>
      </c>
      <c r="BJ21" s="1041"/>
      <c r="BK21" s="1363"/>
    </row>
    <row r="22" spans="1:63" ht="21" customHeight="1" x14ac:dyDescent="0.35">
      <c r="A22" s="51" t="s">
        <v>47</v>
      </c>
      <c r="B22" s="96">
        <v>2619</v>
      </c>
      <c r="C22" s="91" t="s">
        <v>234</v>
      </c>
      <c r="D22" s="91" t="s">
        <v>234</v>
      </c>
      <c r="E22" s="415"/>
      <c r="F22" s="508"/>
      <c r="G22" s="508"/>
      <c r="H22" s="508"/>
      <c r="I22" s="1164">
        <f>SUM(E22:H22)</f>
        <v>0</v>
      </c>
      <c r="J22" s="508"/>
      <c r="K22" s="508"/>
      <c r="L22" s="508"/>
      <c r="M22" s="508"/>
      <c r="N22" s="1173"/>
      <c r="O22" s="422"/>
      <c r="P22" s="422"/>
      <c r="Q22" s="422"/>
      <c r="R22" s="422"/>
      <c r="S22" s="422"/>
      <c r="T22" s="422"/>
      <c r="U22" s="950">
        <f t="shared" si="1"/>
        <v>0</v>
      </c>
      <c r="V22" s="122"/>
      <c r="W22" s="122"/>
      <c r="X22" s="122"/>
      <c r="Y22" s="122"/>
      <c r="Z22" s="734"/>
      <c r="AA22" s="1181"/>
      <c r="AB22" s="1181"/>
      <c r="AC22" s="1181"/>
      <c r="AD22" s="1181"/>
      <c r="AE22" s="734"/>
      <c r="AF22" s="111"/>
      <c r="AG22" s="111"/>
      <c r="AH22" s="111"/>
      <c r="AI22" s="905"/>
      <c r="AJ22" s="427"/>
      <c r="AK22" s="427"/>
      <c r="AL22" s="427"/>
      <c r="AM22" s="427"/>
      <c r="AN22" s="905"/>
      <c r="AO22" s="419"/>
      <c r="AP22" s="419"/>
      <c r="AQ22" s="419"/>
      <c r="AR22" s="419"/>
      <c r="AS22" s="778">
        <f>SUM(AO22:AR22)</f>
        <v>0</v>
      </c>
      <c r="AT22" s="419"/>
      <c r="AU22" s="419"/>
      <c r="AV22" s="419"/>
      <c r="AW22" s="419"/>
      <c r="AX22" s="949"/>
      <c r="AY22" s="122"/>
      <c r="AZ22" s="122"/>
      <c r="BA22" s="122"/>
      <c r="BB22" s="122"/>
      <c r="BC22" s="949"/>
      <c r="BD22" s="122"/>
      <c r="BE22" s="122"/>
      <c r="BF22" s="122"/>
      <c r="BG22" s="122"/>
      <c r="BH22" s="949"/>
      <c r="BI22" s="1216">
        <f t="shared" si="0"/>
        <v>0</v>
      </c>
      <c r="BJ22" s="1041"/>
      <c r="BK22" s="1363"/>
    </row>
    <row r="23" spans="1:63" ht="21" customHeight="1" x14ac:dyDescent="0.35">
      <c r="A23" s="51" t="s">
        <v>550</v>
      </c>
      <c r="B23" s="96">
        <v>4129</v>
      </c>
      <c r="C23" s="91" t="s">
        <v>551</v>
      </c>
      <c r="D23" s="91" t="s">
        <v>431</v>
      </c>
      <c r="E23" s="1174"/>
      <c r="F23" s="1225"/>
      <c r="G23" s="1225">
        <v>1</v>
      </c>
      <c r="H23" s="1225"/>
      <c r="I23" s="1226">
        <f>SUM(E23:H23)</f>
        <v>1</v>
      </c>
      <c r="J23" s="1225"/>
      <c r="K23" s="1225"/>
      <c r="L23" s="508">
        <v>1</v>
      </c>
      <c r="M23" s="1225"/>
      <c r="N23" s="1164">
        <f>SUM(J23:M23)</f>
        <v>1</v>
      </c>
      <c r="O23" s="1227"/>
      <c r="P23" s="1227"/>
      <c r="Q23" s="1227"/>
      <c r="R23" s="422"/>
      <c r="S23" s="422"/>
      <c r="T23" s="422"/>
      <c r="U23" s="950">
        <f t="shared" si="1"/>
        <v>0</v>
      </c>
      <c r="V23" s="1219"/>
      <c r="W23" s="1219"/>
      <c r="X23" s="122"/>
      <c r="Y23" s="122"/>
      <c r="Z23" s="734"/>
      <c r="AA23" s="1181"/>
      <c r="AB23" s="1181"/>
      <c r="AC23" s="1181"/>
      <c r="AD23" s="1181"/>
      <c r="AE23" s="734"/>
      <c r="AF23" s="1198"/>
      <c r="AG23" s="1198"/>
      <c r="AH23" s="1198"/>
      <c r="AI23" s="1228"/>
      <c r="AJ23" s="427"/>
      <c r="AK23" s="427"/>
      <c r="AL23" s="427"/>
      <c r="AM23" s="427"/>
      <c r="AN23" s="905"/>
      <c r="AO23" s="419"/>
      <c r="AP23" s="419"/>
      <c r="AQ23" s="419">
        <v>1</v>
      </c>
      <c r="AR23" s="419"/>
      <c r="AS23" s="778">
        <f>SUM(AO23:AR23)</f>
        <v>1</v>
      </c>
      <c r="AT23" s="419"/>
      <c r="AU23" s="419"/>
      <c r="AV23" s="419">
        <v>1</v>
      </c>
      <c r="AW23" s="419"/>
      <c r="AX23" s="949">
        <f>SUM(AT23:AW23)</f>
        <v>1</v>
      </c>
      <c r="AY23" s="122"/>
      <c r="AZ23" s="122"/>
      <c r="BA23" s="122"/>
      <c r="BB23" s="122"/>
      <c r="BC23" s="949"/>
      <c r="BD23" s="122"/>
      <c r="BE23" s="122"/>
      <c r="BF23" s="122"/>
      <c r="BG23" s="122"/>
      <c r="BH23" s="949"/>
      <c r="BI23" s="1216">
        <f t="shared" si="0"/>
        <v>4</v>
      </c>
      <c r="BJ23" s="1041">
        <v>8</v>
      </c>
      <c r="BK23" s="1363"/>
    </row>
    <row r="24" spans="1:63" ht="21" customHeight="1" x14ac:dyDescent="0.35">
      <c r="A24" s="148" t="s">
        <v>703</v>
      </c>
      <c r="B24" s="149">
        <v>4052</v>
      </c>
      <c r="C24" s="103" t="s">
        <v>705</v>
      </c>
      <c r="D24" s="104" t="s">
        <v>704</v>
      </c>
      <c r="E24" s="415"/>
      <c r="F24" s="508"/>
      <c r="G24" s="508"/>
      <c r="H24" s="508"/>
      <c r="I24" s="1164"/>
      <c r="J24" s="508"/>
      <c r="K24" s="508"/>
      <c r="L24" s="508"/>
      <c r="M24" s="508"/>
      <c r="N24" s="1173"/>
      <c r="O24" s="422">
        <v>10</v>
      </c>
      <c r="P24" s="422"/>
      <c r="Q24" s="422">
        <v>5</v>
      </c>
      <c r="R24" s="422"/>
      <c r="S24" s="422">
        <v>6</v>
      </c>
      <c r="T24" s="422"/>
      <c r="U24" s="950">
        <f t="shared" si="1"/>
        <v>21</v>
      </c>
      <c r="V24" s="122"/>
      <c r="W24" s="122"/>
      <c r="X24" s="122"/>
      <c r="Y24" s="122"/>
      <c r="Z24" s="734"/>
      <c r="AA24" s="1181"/>
      <c r="AB24" s="1181"/>
      <c r="AC24" s="1181"/>
      <c r="AD24" s="1181"/>
      <c r="AE24" s="734"/>
      <c r="AF24" s="111"/>
      <c r="AG24" s="111"/>
      <c r="AH24" s="111"/>
      <c r="AI24" s="905"/>
      <c r="AJ24" s="427"/>
      <c r="AK24" s="427"/>
      <c r="AL24" s="427"/>
      <c r="AM24" s="427"/>
      <c r="AN24" s="905">
        <f>SUM(AJ24:AM24)</f>
        <v>0</v>
      </c>
      <c r="AO24" s="419"/>
      <c r="AP24" s="419"/>
      <c r="AQ24" s="419"/>
      <c r="AR24" s="419"/>
      <c r="AS24" s="778"/>
      <c r="AT24" s="419"/>
      <c r="AU24" s="419"/>
      <c r="AV24" s="419"/>
      <c r="AW24" s="419"/>
      <c r="AX24" s="949"/>
      <c r="AY24" s="122"/>
      <c r="AZ24" s="122"/>
      <c r="BA24" s="122"/>
      <c r="BB24" s="122"/>
      <c r="BC24" s="949"/>
      <c r="BD24" s="122"/>
      <c r="BE24" s="122"/>
      <c r="BF24" s="122"/>
      <c r="BG24" s="122"/>
      <c r="BH24" s="949"/>
      <c r="BI24" s="1216">
        <f t="shared" si="0"/>
        <v>21</v>
      </c>
      <c r="BJ24" s="1041"/>
      <c r="BK24" s="1363" t="s">
        <v>624</v>
      </c>
    </row>
    <row r="25" spans="1:63" ht="21" customHeight="1" x14ac:dyDescent="0.35">
      <c r="A25" s="148" t="s">
        <v>364</v>
      </c>
      <c r="B25" s="149">
        <v>4050</v>
      </c>
      <c r="C25" s="103" t="s">
        <v>695</v>
      </c>
      <c r="D25" s="104" t="s">
        <v>706</v>
      </c>
      <c r="E25" s="1174"/>
      <c r="F25" s="1225"/>
      <c r="G25" s="508"/>
      <c r="H25" s="1225"/>
      <c r="I25" s="1164">
        <f>SUM(E25:H25)</f>
        <v>0</v>
      </c>
      <c r="J25" s="1225"/>
      <c r="K25" s="1225"/>
      <c r="L25" s="1225"/>
      <c r="M25" s="1225"/>
      <c r="N25" s="1229"/>
      <c r="O25" s="422">
        <v>6</v>
      </c>
      <c r="P25" s="1227">
        <v>10</v>
      </c>
      <c r="Q25" s="422"/>
      <c r="R25" s="1227"/>
      <c r="S25" s="422"/>
      <c r="T25" s="422"/>
      <c r="U25" s="950">
        <f t="shared" si="1"/>
        <v>16</v>
      </c>
      <c r="V25" s="1219"/>
      <c r="W25" s="1219"/>
      <c r="X25" s="122"/>
      <c r="Y25" s="1219"/>
      <c r="Z25" s="1220"/>
      <c r="AA25" s="1221"/>
      <c r="AB25" s="1221"/>
      <c r="AC25" s="1221"/>
      <c r="AD25" s="1221"/>
      <c r="AE25" s="1220"/>
      <c r="AF25" s="1198"/>
      <c r="AG25" s="1198"/>
      <c r="AH25" s="1198"/>
      <c r="AI25" s="1228"/>
      <c r="AJ25" s="427"/>
      <c r="AK25" s="427"/>
      <c r="AL25" s="427"/>
      <c r="AM25" s="427"/>
      <c r="AN25" s="905"/>
      <c r="AO25" s="419"/>
      <c r="AP25" s="419"/>
      <c r="AQ25" s="419"/>
      <c r="AR25" s="419"/>
      <c r="AS25" s="778"/>
      <c r="AT25" s="419"/>
      <c r="AU25" s="419"/>
      <c r="AV25" s="419"/>
      <c r="AW25" s="419"/>
      <c r="AX25" s="949"/>
      <c r="AY25" s="122"/>
      <c r="AZ25" s="122"/>
      <c r="BA25" s="122"/>
      <c r="BB25" s="122"/>
      <c r="BC25" s="949"/>
      <c r="BD25" s="122"/>
      <c r="BE25" s="122"/>
      <c r="BF25" s="122"/>
      <c r="BG25" s="122"/>
      <c r="BH25" s="949"/>
      <c r="BI25" s="1216">
        <f t="shared" si="0"/>
        <v>16</v>
      </c>
      <c r="BJ25" s="1041"/>
      <c r="BK25" s="1363" t="s">
        <v>624</v>
      </c>
    </row>
    <row r="26" spans="1:63" ht="21" customHeight="1" x14ac:dyDescent="0.35">
      <c r="A26" s="148" t="s">
        <v>694</v>
      </c>
      <c r="B26" s="149">
        <v>4002</v>
      </c>
      <c r="C26" s="103" t="s">
        <v>695</v>
      </c>
      <c r="D26" s="104" t="s">
        <v>706</v>
      </c>
      <c r="E26" s="1174"/>
      <c r="F26" s="1225"/>
      <c r="G26" s="1225"/>
      <c r="H26" s="1225"/>
      <c r="I26" s="1226"/>
      <c r="J26" s="1225"/>
      <c r="K26" s="1225"/>
      <c r="L26" s="1225"/>
      <c r="M26" s="1225"/>
      <c r="N26" s="1229"/>
      <c r="O26" s="422"/>
      <c r="P26" s="422"/>
      <c r="Q26" s="422">
        <v>13</v>
      </c>
      <c r="R26" s="1227"/>
      <c r="S26" s="422">
        <v>10</v>
      </c>
      <c r="T26" s="422"/>
      <c r="U26" s="950">
        <f t="shared" si="1"/>
        <v>23</v>
      </c>
      <c r="V26" s="1219"/>
      <c r="W26" s="1219"/>
      <c r="X26" s="1219"/>
      <c r="Y26" s="122"/>
      <c r="Z26" s="734"/>
      <c r="AA26" s="1181"/>
      <c r="AB26" s="1181"/>
      <c r="AC26" s="1181"/>
      <c r="AD26" s="1181"/>
      <c r="AE26" s="734"/>
      <c r="AF26" s="1198"/>
      <c r="AG26" s="1198"/>
      <c r="AH26" s="1198"/>
      <c r="AI26" s="1228"/>
      <c r="AJ26" s="427"/>
      <c r="AK26" s="427"/>
      <c r="AL26" s="427"/>
      <c r="AM26" s="427"/>
      <c r="AN26" s="905"/>
      <c r="AO26" s="419"/>
      <c r="AP26" s="419"/>
      <c r="AQ26" s="419"/>
      <c r="AR26" s="419"/>
      <c r="AS26" s="778"/>
      <c r="AT26" s="419"/>
      <c r="AU26" s="419"/>
      <c r="AV26" s="419"/>
      <c r="AW26" s="419"/>
      <c r="AX26" s="949"/>
      <c r="AY26" s="122"/>
      <c r="AZ26" s="122"/>
      <c r="BA26" s="122"/>
      <c r="BB26" s="122"/>
      <c r="BC26" s="949"/>
      <c r="BD26" s="122"/>
      <c r="BE26" s="122"/>
      <c r="BF26" s="122"/>
      <c r="BG26" s="122"/>
      <c r="BH26" s="949"/>
      <c r="BI26" s="1216">
        <f t="shared" si="0"/>
        <v>23</v>
      </c>
      <c r="BJ26" s="1041"/>
      <c r="BK26" s="1363" t="s">
        <v>624</v>
      </c>
    </row>
    <row r="27" spans="1:63" ht="21" customHeight="1" x14ac:dyDescent="0.35">
      <c r="A27" s="148" t="s">
        <v>697</v>
      </c>
      <c r="B27" s="149">
        <v>3030</v>
      </c>
      <c r="C27" s="103" t="s">
        <v>698</v>
      </c>
      <c r="D27" s="104" t="s">
        <v>699</v>
      </c>
      <c r="E27" s="415"/>
      <c r="F27" s="508"/>
      <c r="G27" s="508"/>
      <c r="H27" s="508"/>
      <c r="I27" s="1164"/>
      <c r="J27" s="508"/>
      <c r="K27" s="508"/>
      <c r="L27" s="508"/>
      <c r="M27" s="508"/>
      <c r="N27" s="1173"/>
      <c r="O27" s="422"/>
      <c r="P27" s="422">
        <v>7</v>
      </c>
      <c r="Q27" s="422"/>
      <c r="R27" s="422"/>
      <c r="S27" s="422">
        <v>8</v>
      </c>
      <c r="T27" s="422"/>
      <c r="U27" s="950">
        <f t="shared" si="1"/>
        <v>15</v>
      </c>
      <c r="V27" s="122"/>
      <c r="W27" s="122"/>
      <c r="X27" s="122"/>
      <c r="Y27" s="122"/>
      <c r="Z27" s="734"/>
      <c r="AA27" s="1181"/>
      <c r="AB27" s="1181"/>
      <c r="AC27" s="1181"/>
      <c r="AD27" s="1181"/>
      <c r="AE27" s="734"/>
      <c r="AF27" s="111"/>
      <c r="AG27" s="111"/>
      <c r="AH27" s="111"/>
      <c r="AI27" s="905"/>
      <c r="AJ27" s="427"/>
      <c r="AK27" s="427"/>
      <c r="AL27" s="427"/>
      <c r="AM27" s="427"/>
      <c r="AN27" s="905">
        <f>SUM(AJ27:AM27)</f>
        <v>0</v>
      </c>
      <c r="AO27" s="419"/>
      <c r="AP27" s="419"/>
      <c r="AQ27" s="419"/>
      <c r="AR27" s="419"/>
      <c r="AS27" s="778"/>
      <c r="AT27" s="419"/>
      <c r="AU27" s="419"/>
      <c r="AV27" s="419"/>
      <c r="AW27" s="419"/>
      <c r="AX27" s="949"/>
      <c r="AY27" s="122"/>
      <c r="AZ27" s="122"/>
      <c r="BA27" s="122"/>
      <c r="BB27" s="122"/>
      <c r="BC27" s="949"/>
      <c r="BD27" s="122"/>
      <c r="BE27" s="122"/>
      <c r="BF27" s="122"/>
      <c r="BG27" s="122"/>
      <c r="BH27" s="949"/>
      <c r="BI27" s="1216">
        <f t="shared" si="0"/>
        <v>15</v>
      </c>
      <c r="BJ27" s="1041"/>
      <c r="BK27" s="1363" t="s">
        <v>624</v>
      </c>
    </row>
    <row r="28" spans="1:63" ht="21" customHeight="1" x14ac:dyDescent="0.35">
      <c r="A28" s="64" t="s">
        <v>609</v>
      </c>
      <c r="B28" s="149">
        <v>3140</v>
      </c>
      <c r="C28" s="103" t="s">
        <v>610</v>
      </c>
      <c r="D28" s="51"/>
      <c r="E28" s="415"/>
      <c r="F28" s="508"/>
      <c r="G28" s="508"/>
      <c r="H28" s="508"/>
      <c r="I28" s="1164"/>
      <c r="J28" s="508"/>
      <c r="K28" s="508"/>
      <c r="L28" s="508"/>
      <c r="M28" s="508"/>
      <c r="N28" s="1173"/>
      <c r="O28" s="422"/>
      <c r="P28" s="422"/>
      <c r="Q28" s="422">
        <v>9</v>
      </c>
      <c r="R28" s="422"/>
      <c r="S28" s="422">
        <v>7</v>
      </c>
      <c r="T28" s="422"/>
      <c r="U28" s="950">
        <f t="shared" si="1"/>
        <v>16</v>
      </c>
      <c r="V28" s="122"/>
      <c r="W28" s="122"/>
      <c r="X28" s="122"/>
      <c r="Y28" s="122"/>
      <c r="Z28" s="734"/>
      <c r="AA28" s="1181"/>
      <c r="AB28" s="1181"/>
      <c r="AC28" s="1181"/>
      <c r="AD28" s="1181"/>
      <c r="AE28" s="734"/>
      <c r="AF28" s="111"/>
      <c r="AG28" s="111"/>
      <c r="AH28" s="111"/>
      <c r="AI28" s="905"/>
      <c r="AJ28" s="427"/>
      <c r="AK28" s="427"/>
      <c r="AL28" s="427"/>
      <c r="AM28" s="427"/>
      <c r="AN28" s="905"/>
      <c r="AO28" s="419"/>
      <c r="AP28" s="419"/>
      <c r="AQ28" s="419"/>
      <c r="AR28" s="419"/>
      <c r="AS28" s="778"/>
      <c r="AT28" s="419"/>
      <c r="AU28" s="419"/>
      <c r="AV28" s="419"/>
      <c r="AW28" s="419"/>
      <c r="AX28" s="949"/>
      <c r="AY28" s="122"/>
      <c r="AZ28" s="122"/>
      <c r="BA28" s="122"/>
      <c r="BB28" s="122"/>
      <c r="BC28" s="949"/>
      <c r="BD28" s="122"/>
      <c r="BE28" s="122"/>
      <c r="BF28" s="122"/>
      <c r="BG28" s="122"/>
      <c r="BH28" s="949"/>
      <c r="BI28" s="1216">
        <f t="shared" si="0"/>
        <v>16</v>
      </c>
      <c r="BJ28" s="1041"/>
    </row>
    <row r="29" spans="1:63" ht="21" customHeight="1" x14ac:dyDescent="0.35">
      <c r="A29" s="51" t="s">
        <v>96</v>
      </c>
      <c r="B29" s="58"/>
      <c r="C29" s="71"/>
      <c r="D29" s="51"/>
      <c r="E29" s="415"/>
      <c r="F29" s="508"/>
      <c r="G29" s="508"/>
      <c r="H29" s="508"/>
      <c r="I29" s="1164"/>
      <c r="J29" s="1218"/>
      <c r="K29" s="1218"/>
      <c r="L29" s="1218"/>
      <c r="M29" s="1218"/>
      <c r="N29" s="1173"/>
      <c r="O29" s="422"/>
      <c r="P29" s="422"/>
      <c r="Q29" s="422"/>
      <c r="R29" s="422"/>
      <c r="S29" s="422"/>
      <c r="T29" s="422"/>
      <c r="U29" s="950">
        <f t="shared" si="1"/>
        <v>0</v>
      </c>
      <c r="V29" s="122"/>
      <c r="W29" s="122"/>
      <c r="X29" s="122"/>
      <c r="Y29" s="122"/>
      <c r="Z29" s="734"/>
      <c r="AA29" s="1181"/>
      <c r="AB29" s="1181"/>
      <c r="AC29" s="1181"/>
      <c r="AD29" s="1181"/>
      <c r="AE29" s="734"/>
      <c r="AF29" s="111">
        <v>3</v>
      </c>
      <c r="AG29" s="111">
        <v>2</v>
      </c>
      <c r="AH29" s="111"/>
      <c r="AI29" s="905">
        <f>SUM(AF29:AH29)</f>
        <v>5</v>
      </c>
      <c r="AJ29" s="427"/>
      <c r="AK29" s="427"/>
      <c r="AL29" s="427"/>
      <c r="AM29" s="427"/>
      <c r="AN29" s="905"/>
      <c r="AO29" s="419"/>
      <c r="AP29" s="419"/>
      <c r="AQ29" s="419"/>
      <c r="AR29" s="419"/>
      <c r="AS29" s="778"/>
      <c r="AT29" s="419"/>
      <c r="AU29" s="419"/>
      <c r="AV29" s="419"/>
      <c r="AW29" s="419"/>
      <c r="AX29" s="949"/>
      <c r="AY29" s="122"/>
      <c r="AZ29" s="122"/>
      <c r="BA29" s="122"/>
      <c r="BB29" s="122"/>
      <c r="BC29" s="949"/>
      <c r="BD29" s="122"/>
      <c r="BE29" s="122"/>
      <c r="BF29" s="122"/>
      <c r="BG29" s="122"/>
      <c r="BH29" s="949"/>
      <c r="BI29" s="1216">
        <f t="shared" si="0"/>
        <v>5</v>
      </c>
      <c r="BJ29" s="1041"/>
    </row>
    <row r="30" spans="1:63" ht="21" customHeight="1" x14ac:dyDescent="0.35">
      <c r="A30" s="189" t="s">
        <v>740</v>
      </c>
      <c r="B30" s="194"/>
      <c r="C30" s="189"/>
      <c r="D30" s="189"/>
      <c r="E30" s="415"/>
      <c r="F30" s="508"/>
      <c r="G30" s="508"/>
      <c r="H30" s="508"/>
      <c r="I30" s="1164"/>
      <c r="J30" s="1218"/>
      <c r="K30" s="1218"/>
      <c r="L30" s="1218"/>
      <c r="M30" s="1218"/>
      <c r="N30" s="1173"/>
      <c r="O30" s="422"/>
      <c r="P30" s="422"/>
      <c r="Q30" s="422"/>
      <c r="R30" s="422"/>
      <c r="S30" s="422"/>
      <c r="T30" s="422"/>
      <c r="U30" s="950">
        <f t="shared" si="1"/>
        <v>0</v>
      </c>
      <c r="V30" s="1219"/>
      <c r="W30" s="1219"/>
      <c r="X30" s="1219"/>
      <c r="Y30" s="1219"/>
      <c r="Z30" s="1220"/>
      <c r="AA30" s="1221"/>
      <c r="AB30" s="1221"/>
      <c r="AC30" s="1221"/>
      <c r="AD30" s="1221"/>
      <c r="AE30" s="1220"/>
      <c r="AF30" s="111"/>
      <c r="AG30" s="111"/>
      <c r="AH30" s="111"/>
      <c r="AI30" s="905"/>
      <c r="AJ30" s="427"/>
      <c r="AK30" s="427"/>
      <c r="AL30" s="427"/>
      <c r="AM30" s="427"/>
      <c r="AN30" s="905"/>
      <c r="AO30" s="419"/>
      <c r="AP30" s="419"/>
      <c r="AQ30" s="419"/>
      <c r="AR30" s="419"/>
      <c r="AS30" s="778"/>
      <c r="AT30" s="419"/>
      <c r="AU30" s="419"/>
      <c r="AV30" s="419"/>
      <c r="AW30" s="419"/>
      <c r="AX30" s="949"/>
      <c r="AY30" s="122">
        <v>1</v>
      </c>
      <c r="AZ30" s="122">
        <v>2</v>
      </c>
      <c r="BA30" s="122"/>
      <c r="BB30" s="122">
        <v>1</v>
      </c>
      <c r="BC30" s="949">
        <f>SUM(AY30:BB30)</f>
        <v>4</v>
      </c>
      <c r="BD30" s="122">
        <v>1</v>
      </c>
      <c r="BE30" s="122">
        <v>2</v>
      </c>
      <c r="BF30" s="122"/>
      <c r="BG30" s="122">
        <v>1</v>
      </c>
      <c r="BH30" s="949">
        <f>SUM(BD30:BG30)</f>
        <v>4</v>
      </c>
      <c r="BI30" s="1216">
        <f t="shared" si="0"/>
        <v>8</v>
      </c>
      <c r="BJ30" s="1041"/>
    </row>
    <row r="31" spans="1:63" ht="21" customHeight="1" x14ac:dyDescent="0.35">
      <c r="A31" s="51"/>
      <c r="B31" s="58"/>
      <c r="C31" s="51"/>
      <c r="D31" s="51"/>
      <c r="E31" s="415"/>
      <c r="F31" s="508"/>
      <c r="G31" s="508"/>
      <c r="H31" s="508"/>
      <c r="I31" s="1164"/>
      <c r="J31" s="1218"/>
      <c r="K31" s="1218"/>
      <c r="L31" s="1218"/>
      <c r="M31" s="1218"/>
      <c r="N31" s="1173"/>
      <c r="O31" s="422"/>
      <c r="P31" s="422"/>
      <c r="Q31" s="422"/>
      <c r="R31" s="422"/>
      <c r="S31" s="422"/>
      <c r="T31" s="422"/>
      <c r="U31" s="950">
        <f t="shared" si="1"/>
        <v>0</v>
      </c>
      <c r="V31" s="122"/>
      <c r="W31" s="122"/>
      <c r="X31" s="122"/>
      <c r="Y31" s="122"/>
      <c r="Z31" s="734"/>
      <c r="AA31" s="1181"/>
      <c r="AB31" s="1181"/>
      <c r="AC31" s="1181"/>
      <c r="AD31" s="1181"/>
      <c r="AE31" s="734"/>
      <c r="AF31" s="111"/>
      <c r="AG31" s="111"/>
      <c r="AH31" s="111"/>
      <c r="AI31" s="905"/>
      <c r="AJ31" s="427"/>
      <c r="AK31" s="427"/>
      <c r="AL31" s="427"/>
      <c r="AM31" s="427"/>
      <c r="AN31" s="905"/>
      <c r="AO31" s="419"/>
      <c r="AP31" s="419"/>
      <c r="AQ31" s="419"/>
      <c r="AR31" s="419"/>
      <c r="AS31" s="778"/>
      <c r="AT31" s="419"/>
      <c r="AU31" s="419"/>
      <c r="AV31" s="419"/>
      <c r="AW31" s="419"/>
      <c r="AX31" s="949"/>
      <c r="AY31" s="122"/>
      <c r="AZ31" s="122"/>
      <c r="BA31" s="122"/>
      <c r="BB31" s="122"/>
      <c r="BC31" s="949"/>
      <c r="BD31" s="122"/>
      <c r="BE31" s="122"/>
      <c r="BF31" s="122"/>
      <c r="BG31" s="122"/>
      <c r="BH31" s="949"/>
      <c r="BI31" s="1216">
        <f t="shared" si="0"/>
        <v>0</v>
      </c>
      <c r="BJ31" s="1041"/>
    </row>
    <row r="32" spans="1:63" ht="21" customHeight="1" x14ac:dyDescent="0.35">
      <c r="A32" s="51"/>
      <c r="B32" s="96"/>
      <c r="C32" s="91"/>
      <c r="D32" s="91"/>
      <c r="E32" s="415"/>
      <c r="F32" s="508"/>
      <c r="G32" s="508"/>
      <c r="H32" s="508"/>
      <c r="I32" s="1164">
        <f>SUM(E32:H32)</f>
        <v>0</v>
      </c>
      <c r="J32" s="1218"/>
      <c r="K32" s="1218"/>
      <c r="L32" s="1218"/>
      <c r="M32" s="1218"/>
      <c r="N32" s="1173"/>
      <c r="O32" s="422"/>
      <c r="P32" s="422"/>
      <c r="Q32" s="422"/>
      <c r="R32" s="422"/>
      <c r="S32" s="422"/>
      <c r="T32" s="422"/>
      <c r="U32" s="950">
        <f t="shared" si="1"/>
        <v>0</v>
      </c>
      <c r="V32" s="122"/>
      <c r="W32" s="122"/>
      <c r="X32" s="122"/>
      <c r="Y32" s="122"/>
      <c r="Z32" s="734"/>
      <c r="AA32" s="1181"/>
      <c r="AB32" s="1181"/>
      <c r="AC32" s="1181"/>
      <c r="AD32" s="1181"/>
      <c r="AE32" s="734"/>
      <c r="AF32" s="111"/>
      <c r="AG32" s="111"/>
      <c r="AH32" s="111"/>
      <c r="AI32" s="905"/>
      <c r="AJ32" s="427"/>
      <c r="AK32" s="427"/>
      <c r="AL32" s="427"/>
      <c r="AM32" s="427"/>
      <c r="AN32" s="1189"/>
      <c r="AO32" s="419"/>
      <c r="AP32" s="419"/>
      <c r="AQ32" s="419"/>
      <c r="AR32" s="419"/>
      <c r="AS32" s="778"/>
      <c r="AT32" s="419"/>
      <c r="AU32" s="419"/>
      <c r="AV32" s="419"/>
      <c r="AW32" s="419"/>
      <c r="AX32" s="949"/>
      <c r="AY32" s="122"/>
      <c r="AZ32" s="122"/>
      <c r="BA32" s="122"/>
      <c r="BB32" s="122"/>
      <c r="BC32" s="949"/>
      <c r="BD32" s="122"/>
      <c r="BE32" s="122"/>
      <c r="BF32" s="122"/>
      <c r="BG32" s="122"/>
      <c r="BH32" s="949"/>
      <c r="BI32" s="1216">
        <f t="shared" si="0"/>
        <v>0</v>
      </c>
      <c r="BJ32" s="1041"/>
    </row>
    <row r="33" spans="1:62" ht="21" customHeight="1" x14ac:dyDescent="0.35">
      <c r="A33" s="267"/>
      <c r="B33" s="264"/>
      <c r="C33" s="331"/>
      <c r="D33" s="104"/>
      <c r="E33" s="415"/>
      <c r="F33" s="508"/>
      <c r="G33" s="508"/>
      <c r="H33" s="508"/>
      <c r="I33" s="1164"/>
      <c r="J33" s="1218"/>
      <c r="K33" s="1218"/>
      <c r="L33" s="1218"/>
      <c r="M33" s="1218"/>
      <c r="N33" s="1173"/>
      <c r="O33" s="422"/>
      <c r="P33" s="422"/>
      <c r="Q33" s="422"/>
      <c r="R33" s="422"/>
      <c r="S33" s="422"/>
      <c r="T33" s="422"/>
      <c r="U33" s="950">
        <f t="shared" si="1"/>
        <v>0</v>
      </c>
      <c r="V33" s="122"/>
      <c r="W33" s="122"/>
      <c r="X33" s="122"/>
      <c r="Y33" s="122"/>
      <c r="Z33" s="734"/>
      <c r="AA33" s="1181"/>
      <c r="AB33" s="1181"/>
      <c r="AC33" s="1181"/>
      <c r="AD33" s="1181"/>
      <c r="AE33" s="734"/>
      <c r="AF33" s="111"/>
      <c r="AG33" s="111"/>
      <c r="AH33" s="111"/>
      <c r="AI33" s="905"/>
      <c r="AJ33" s="427"/>
      <c r="AK33" s="427"/>
      <c r="AL33" s="427"/>
      <c r="AM33" s="427"/>
      <c r="AN33" s="1189"/>
      <c r="AO33" s="419"/>
      <c r="AP33" s="419"/>
      <c r="AQ33" s="419"/>
      <c r="AR33" s="419"/>
      <c r="AS33" s="778"/>
      <c r="AT33" s="419"/>
      <c r="AU33" s="419"/>
      <c r="AV33" s="419"/>
      <c r="AW33" s="419"/>
      <c r="AX33" s="949"/>
      <c r="AY33" s="122"/>
      <c r="AZ33" s="122"/>
      <c r="BA33" s="122"/>
      <c r="BB33" s="122"/>
      <c r="BC33" s="949"/>
      <c r="BD33" s="122"/>
      <c r="BE33" s="122"/>
      <c r="BF33" s="122"/>
      <c r="BG33" s="122"/>
      <c r="BH33" s="949"/>
      <c r="BI33" s="1216">
        <f t="shared" si="0"/>
        <v>0</v>
      </c>
      <c r="BJ33" s="1041"/>
    </row>
    <row r="34" spans="1:62" ht="21" customHeight="1" x14ac:dyDescent="0.35">
      <c r="A34" s="51"/>
      <c r="B34" s="58"/>
      <c r="C34" s="104"/>
      <c r="D34" s="91"/>
      <c r="E34" s="415"/>
      <c r="F34" s="508"/>
      <c r="G34" s="508"/>
      <c r="H34" s="508"/>
      <c r="I34" s="1164"/>
      <c r="J34" s="1218"/>
      <c r="K34" s="1218"/>
      <c r="L34" s="1218"/>
      <c r="M34" s="1218"/>
      <c r="N34" s="1173"/>
      <c r="O34" s="422"/>
      <c r="P34" s="422"/>
      <c r="Q34" s="422"/>
      <c r="R34" s="422"/>
      <c r="S34" s="422"/>
      <c r="T34" s="422"/>
      <c r="U34" s="950">
        <f t="shared" si="1"/>
        <v>0</v>
      </c>
      <c r="V34" s="122"/>
      <c r="W34" s="122"/>
      <c r="X34" s="122"/>
      <c r="Y34" s="122"/>
      <c r="Z34" s="734"/>
      <c r="AA34" s="1181"/>
      <c r="AB34" s="1181"/>
      <c r="AC34" s="1181"/>
      <c r="AD34" s="1181"/>
      <c r="AE34" s="734"/>
      <c r="AF34" s="111"/>
      <c r="AG34" s="111"/>
      <c r="AH34" s="111"/>
      <c r="AI34" s="905"/>
      <c r="AJ34" s="427"/>
      <c r="AK34" s="427"/>
      <c r="AL34" s="427"/>
      <c r="AM34" s="427"/>
      <c r="AN34" s="1189"/>
      <c r="AO34" s="419"/>
      <c r="AP34" s="419"/>
      <c r="AQ34" s="419"/>
      <c r="AR34" s="419"/>
      <c r="AS34" s="778"/>
      <c r="AT34" s="419"/>
      <c r="AU34" s="419"/>
      <c r="AV34" s="419"/>
      <c r="AW34" s="419"/>
      <c r="AX34" s="949"/>
      <c r="AY34" s="122"/>
      <c r="AZ34" s="122"/>
      <c r="BA34" s="122"/>
      <c r="BB34" s="122"/>
      <c r="BC34" s="949"/>
      <c r="BD34" s="122"/>
      <c r="BE34" s="122"/>
      <c r="BF34" s="122"/>
      <c r="BG34" s="122"/>
      <c r="BH34" s="949"/>
      <c r="BI34" s="1216">
        <f t="shared" si="0"/>
        <v>0</v>
      </c>
      <c r="BJ34" s="1041"/>
    </row>
    <row r="35" spans="1:62" ht="21" customHeight="1" x14ac:dyDescent="0.35">
      <c r="A35" s="51"/>
      <c r="B35" s="58"/>
      <c r="C35" s="51"/>
      <c r="D35" s="51"/>
      <c r="E35" s="415"/>
      <c r="F35" s="508"/>
      <c r="G35" s="1225"/>
      <c r="H35" s="1225"/>
      <c r="I35" s="1226"/>
      <c r="J35" s="1230"/>
      <c r="K35" s="1230"/>
      <c r="L35" s="1230"/>
      <c r="M35" s="1230"/>
      <c r="N35" s="1229"/>
      <c r="O35" s="1227"/>
      <c r="P35" s="1227"/>
      <c r="Q35" s="422"/>
      <c r="R35" s="1227"/>
      <c r="S35" s="422"/>
      <c r="T35" s="1227"/>
      <c r="U35" s="950">
        <f t="shared" si="1"/>
        <v>0</v>
      </c>
      <c r="V35" s="1219"/>
      <c r="W35" s="1219"/>
      <c r="X35" s="122"/>
      <c r="Y35" s="122"/>
      <c r="Z35" s="734"/>
      <c r="AA35" s="1181"/>
      <c r="AB35" s="1181"/>
      <c r="AC35" s="1181"/>
      <c r="AD35" s="1181"/>
      <c r="AE35" s="734"/>
      <c r="AF35" s="1198"/>
      <c r="AG35" s="1198"/>
      <c r="AH35" s="1198"/>
      <c r="AI35" s="1228"/>
      <c r="AJ35" s="427"/>
      <c r="AK35" s="427"/>
      <c r="AL35" s="427"/>
      <c r="AM35" s="427"/>
      <c r="AN35" s="1189"/>
      <c r="AO35" s="419"/>
      <c r="AP35" s="419"/>
      <c r="AQ35" s="419"/>
      <c r="AR35" s="419"/>
      <c r="AS35" s="778"/>
      <c r="AT35" s="419"/>
      <c r="AU35" s="419"/>
      <c r="AV35" s="419"/>
      <c r="AW35" s="419"/>
      <c r="AX35" s="949"/>
      <c r="AY35" s="122"/>
      <c r="AZ35" s="122"/>
      <c r="BA35" s="122"/>
      <c r="BB35" s="122"/>
      <c r="BC35" s="949"/>
      <c r="BD35" s="122"/>
      <c r="BE35" s="122"/>
      <c r="BF35" s="122"/>
      <c r="BG35" s="122"/>
      <c r="BH35" s="949"/>
      <c r="BI35" s="1216">
        <f t="shared" si="0"/>
        <v>0</v>
      </c>
      <c r="BJ35" s="1041"/>
    </row>
    <row r="36" spans="1:62" ht="21" customHeight="1" x14ac:dyDescent="0.35">
      <c r="A36" s="44"/>
      <c r="B36" s="135"/>
      <c r="C36" s="135"/>
      <c r="D36" s="91"/>
      <c r="E36" s="415"/>
      <c r="F36" s="508"/>
      <c r="G36" s="1225"/>
      <c r="H36" s="1225"/>
      <c r="I36" s="1226"/>
      <c r="J36" s="1230"/>
      <c r="K36" s="1230"/>
      <c r="L36" s="1230"/>
      <c r="M36" s="1230"/>
      <c r="N36" s="1229"/>
      <c r="O36" s="1227"/>
      <c r="P36" s="1227"/>
      <c r="Q36" s="422"/>
      <c r="R36" s="1227"/>
      <c r="S36" s="422"/>
      <c r="T36" s="1227"/>
      <c r="U36" s="950">
        <f t="shared" si="1"/>
        <v>0</v>
      </c>
      <c r="V36" s="1219"/>
      <c r="W36" s="1219"/>
      <c r="X36" s="122"/>
      <c r="Y36" s="122"/>
      <c r="Z36" s="734"/>
      <c r="AA36" s="1181"/>
      <c r="AB36" s="1181"/>
      <c r="AC36" s="1181"/>
      <c r="AD36" s="1181"/>
      <c r="AE36" s="734"/>
      <c r="AF36" s="1198"/>
      <c r="AG36" s="1198"/>
      <c r="AH36" s="1198"/>
      <c r="AI36" s="1228"/>
      <c r="AJ36" s="427"/>
      <c r="AK36" s="427"/>
      <c r="AL36" s="427"/>
      <c r="AM36" s="427"/>
      <c r="AN36" s="1189"/>
      <c r="AO36" s="419"/>
      <c r="AP36" s="419"/>
      <c r="AQ36" s="419"/>
      <c r="AR36" s="419"/>
      <c r="AS36" s="778"/>
      <c r="AT36" s="419"/>
      <c r="AU36" s="419"/>
      <c r="AV36" s="419"/>
      <c r="AW36" s="419"/>
      <c r="AX36" s="949"/>
      <c r="AY36" s="122"/>
      <c r="AZ36" s="122"/>
      <c r="BA36" s="122"/>
      <c r="BB36" s="122"/>
      <c r="BC36" s="949"/>
      <c r="BD36" s="122"/>
      <c r="BE36" s="122"/>
      <c r="BF36" s="122"/>
      <c r="BG36" s="122"/>
      <c r="BH36" s="949"/>
      <c r="BI36" s="1216"/>
      <c r="BJ36" s="1041"/>
    </row>
    <row r="37" spans="1:62" ht="21" customHeight="1" x14ac:dyDescent="0.35">
      <c r="A37" s="51"/>
      <c r="B37" s="96"/>
      <c r="C37" s="91"/>
      <c r="D37" s="91"/>
      <c r="E37" s="1174"/>
      <c r="F37" s="1225"/>
      <c r="G37" s="1225"/>
      <c r="H37" s="1225"/>
      <c r="I37" s="1226"/>
      <c r="J37" s="1230"/>
      <c r="K37" s="1230"/>
      <c r="L37" s="1230"/>
      <c r="M37" s="1230"/>
      <c r="N37" s="1229"/>
      <c r="O37" s="1227"/>
      <c r="P37" s="1227"/>
      <c r="Q37" s="1227"/>
      <c r="R37" s="1227"/>
      <c r="S37" s="422"/>
      <c r="T37" s="1227"/>
      <c r="U37" s="950">
        <f t="shared" si="1"/>
        <v>0</v>
      </c>
      <c r="V37" s="1219"/>
      <c r="W37" s="1219"/>
      <c r="X37" s="122"/>
      <c r="Y37" s="122"/>
      <c r="Z37" s="734"/>
      <c r="AA37" s="1181"/>
      <c r="AB37" s="1181"/>
      <c r="AC37" s="1181"/>
      <c r="AD37" s="1181"/>
      <c r="AE37" s="734"/>
      <c r="AF37" s="1198"/>
      <c r="AG37" s="1198"/>
      <c r="AH37" s="1198"/>
      <c r="AI37" s="1228"/>
      <c r="AJ37" s="427"/>
      <c r="AK37" s="427"/>
      <c r="AL37" s="427"/>
      <c r="AM37" s="427"/>
      <c r="AN37" s="1189"/>
      <c r="AO37" s="419"/>
      <c r="AP37" s="419"/>
      <c r="AQ37" s="419"/>
      <c r="AR37" s="419"/>
      <c r="AS37" s="778"/>
      <c r="AT37" s="419"/>
      <c r="AU37" s="419"/>
      <c r="AV37" s="419"/>
      <c r="AW37" s="419"/>
      <c r="AX37" s="949"/>
      <c r="AY37" s="122"/>
      <c r="AZ37" s="122"/>
      <c r="BA37" s="122"/>
      <c r="BB37" s="122"/>
      <c r="BC37" s="949"/>
      <c r="BD37" s="122"/>
      <c r="BE37" s="122"/>
      <c r="BF37" s="122"/>
      <c r="BG37" s="122"/>
      <c r="BH37" s="949"/>
      <c r="BI37" s="1216">
        <f t="shared" si="0"/>
        <v>0</v>
      </c>
      <c r="BJ37" s="1041"/>
    </row>
    <row r="38" spans="1:62" ht="21" customHeight="1" x14ac:dyDescent="0.35">
      <c r="A38" s="44"/>
      <c r="B38" s="214"/>
      <c r="C38" s="135"/>
      <c r="D38" s="135"/>
      <c r="E38" s="415"/>
      <c r="F38" s="508"/>
      <c r="G38" s="508"/>
      <c r="H38" s="508"/>
      <c r="I38" s="1164"/>
      <c r="J38" s="1218"/>
      <c r="K38" s="1218"/>
      <c r="L38" s="1218"/>
      <c r="M38" s="1218"/>
      <c r="N38" s="1173"/>
      <c r="O38" s="422"/>
      <c r="P38" s="422"/>
      <c r="Q38" s="422"/>
      <c r="R38" s="422"/>
      <c r="S38" s="422"/>
      <c r="T38" s="422"/>
      <c r="U38" s="950">
        <f t="shared" si="1"/>
        <v>0</v>
      </c>
      <c r="V38" s="122"/>
      <c r="W38" s="122"/>
      <c r="X38" s="122"/>
      <c r="Y38" s="122"/>
      <c r="Z38" s="734"/>
      <c r="AA38" s="1181"/>
      <c r="AB38" s="1181"/>
      <c r="AC38" s="1181"/>
      <c r="AD38" s="1181"/>
      <c r="AE38" s="734"/>
      <c r="AF38" s="111"/>
      <c r="AG38" s="111"/>
      <c r="AH38" s="111"/>
      <c r="AI38" s="905"/>
      <c r="AJ38" s="427"/>
      <c r="AK38" s="427"/>
      <c r="AL38" s="427"/>
      <c r="AM38" s="427"/>
      <c r="AN38" s="1189"/>
      <c r="AO38" s="419"/>
      <c r="AP38" s="419"/>
      <c r="AQ38" s="419"/>
      <c r="AR38" s="419"/>
      <c r="AS38" s="778"/>
      <c r="AT38" s="419"/>
      <c r="AU38" s="419"/>
      <c r="AV38" s="419"/>
      <c r="AW38" s="419"/>
      <c r="AX38" s="949"/>
      <c r="AY38" s="122"/>
      <c r="AZ38" s="122"/>
      <c r="BA38" s="122"/>
      <c r="BB38" s="122"/>
      <c r="BC38" s="949">
        <f>SUM(AY38:BB38)</f>
        <v>0</v>
      </c>
      <c r="BD38" s="122"/>
      <c r="BE38" s="122"/>
      <c r="BF38" s="122"/>
      <c r="BG38" s="122"/>
      <c r="BH38" s="949">
        <f>SUM(BD38:BG38)</f>
        <v>0</v>
      </c>
      <c r="BI38" s="1216">
        <f t="shared" si="0"/>
        <v>0</v>
      </c>
      <c r="BJ38" s="1041"/>
    </row>
    <row r="39" spans="1:62" ht="21" customHeight="1" x14ac:dyDescent="0.35">
      <c r="A39" s="189"/>
      <c r="B39" s="194"/>
      <c r="C39" s="189"/>
      <c r="D39" s="189"/>
      <c r="E39" s="1174"/>
      <c r="F39" s="1225"/>
      <c r="G39" s="1225"/>
      <c r="H39" s="1225"/>
      <c r="I39" s="1226"/>
      <c r="J39" s="1230"/>
      <c r="K39" s="1230"/>
      <c r="L39" s="1230"/>
      <c r="M39" s="1230"/>
      <c r="N39" s="1229"/>
      <c r="O39" s="1227"/>
      <c r="P39" s="1227"/>
      <c r="Q39" s="1227"/>
      <c r="R39" s="1227"/>
      <c r="S39" s="422"/>
      <c r="T39" s="1227"/>
      <c r="U39" s="950">
        <f t="shared" si="1"/>
        <v>0</v>
      </c>
      <c r="V39" s="1219"/>
      <c r="W39" s="1219"/>
      <c r="X39" s="1219"/>
      <c r="Y39" s="122"/>
      <c r="Z39" s="734"/>
      <c r="AA39" s="1181"/>
      <c r="AB39" s="1181"/>
      <c r="AC39" s="1181"/>
      <c r="AD39" s="1181"/>
      <c r="AE39" s="734"/>
      <c r="AF39" s="1198"/>
      <c r="AG39" s="1198"/>
      <c r="AH39" s="1198"/>
      <c r="AI39" s="1228"/>
      <c r="AJ39" s="427"/>
      <c r="AK39" s="427"/>
      <c r="AL39" s="427"/>
      <c r="AM39" s="427"/>
      <c r="AN39" s="1189"/>
      <c r="AO39" s="419"/>
      <c r="AP39" s="419"/>
      <c r="AQ39" s="419"/>
      <c r="AR39" s="419"/>
      <c r="AS39" s="778"/>
      <c r="AT39" s="419"/>
      <c r="AU39" s="419"/>
      <c r="AV39" s="419"/>
      <c r="AW39" s="419"/>
      <c r="AX39" s="949"/>
      <c r="AY39" s="122"/>
      <c r="AZ39" s="122"/>
      <c r="BA39" s="122"/>
      <c r="BB39" s="122"/>
      <c r="BC39" s="949">
        <f>SUM(AY39:BB39)</f>
        <v>0</v>
      </c>
      <c r="BD39" s="122"/>
      <c r="BE39" s="122"/>
      <c r="BF39" s="122"/>
      <c r="BG39" s="122"/>
      <c r="BH39" s="949">
        <f>SUM(BD39:BG39)</f>
        <v>0</v>
      </c>
      <c r="BI39" s="1216">
        <f t="shared" si="0"/>
        <v>0</v>
      </c>
      <c r="BJ39" s="1041"/>
    </row>
    <row r="41" spans="1:62" ht="16.2" x14ac:dyDescent="0.35">
      <c r="A41" s="47" t="s">
        <v>360</v>
      </c>
    </row>
    <row r="43" spans="1:62" x14ac:dyDescent="0.35">
      <c r="A43" s="50" t="s">
        <v>399</v>
      </c>
    </row>
  </sheetData>
  <sortState xmlns:xlrd2="http://schemas.microsoft.com/office/spreadsheetml/2017/richdata2" ref="A1:BK39">
    <sortCondition descending="1" ref="BI6:BI39"/>
  </sortState>
  <mergeCells count="12">
    <mergeCell ref="BD3:BH3"/>
    <mergeCell ref="AT3:AX3"/>
    <mergeCell ref="A2:B2"/>
    <mergeCell ref="AO3:AR3"/>
    <mergeCell ref="V3:Y3"/>
    <mergeCell ref="AJ3:AN3"/>
    <mergeCell ref="AY3:BC3"/>
    <mergeCell ref="AF3:AI3"/>
    <mergeCell ref="O3:U3"/>
    <mergeCell ref="E3:I3"/>
    <mergeCell ref="J3:N3"/>
    <mergeCell ref="AA3:AD3"/>
  </mergeCells>
  <phoneticPr fontId="5" type="noConversion"/>
  <pageMargins left="0.5" right="0.5" top="0.5" bottom="0.5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21</vt:i4>
      </vt:variant>
    </vt:vector>
  </HeadingPairs>
  <TitlesOfParts>
    <vt:vector size="62" baseType="lpstr">
      <vt:lpstr>MULE CHAMPION</vt:lpstr>
      <vt:lpstr>DONKEY CHAMPION</vt:lpstr>
      <vt:lpstr>AMATEUR CHAMPION</vt:lpstr>
      <vt:lpstr>YOUTH CHAMPION</vt:lpstr>
      <vt:lpstr>2 &amp; U HALTER</vt:lpstr>
      <vt:lpstr>MATURE HALTER</vt:lpstr>
      <vt:lpstr>DONKEY HALTER</vt:lpstr>
      <vt:lpstr>OP WESTPLS SWEEPSTAKES</vt:lpstr>
      <vt:lpstr>B WEST PERF</vt:lpstr>
      <vt:lpstr>B RANCH</vt:lpstr>
      <vt:lpstr>B ENG PERF</vt:lpstr>
      <vt:lpstr>B HUNTER JUMPER</vt:lpstr>
      <vt:lpstr>G WEST PERF</vt:lpstr>
      <vt:lpstr>G RANCH</vt:lpstr>
      <vt:lpstr>G ENG PERF</vt:lpstr>
      <vt:lpstr>G HUNTER JUMPER</vt:lpstr>
      <vt:lpstr>AM WEST PERF</vt:lpstr>
      <vt:lpstr>AM RANCH</vt:lpstr>
      <vt:lpstr>AM ENG PERF</vt:lpstr>
      <vt:lpstr>DONKEY PERF</vt:lpstr>
      <vt:lpstr>AM DONKEY</vt:lpstr>
      <vt:lpstr>PRE GREEN</vt:lpstr>
      <vt:lpstr>NON-PRO</vt:lpstr>
      <vt:lpstr>YOUTH PERF</vt:lpstr>
      <vt:lpstr>10 &amp; UNDER</vt:lpstr>
      <vt:lpstr>YOUTH GYMK</vt:lpstr>
      <vt:lpstr>YOUTH DRIVING</vt:lpstr>
      <vt:lpstr>GYMKHANA</vt:lpstr>
      <vt:lpstr>DONKEY GYMKHANA</vt:lpstr>
      <vt:lpstr>DRIVE SINGLE</vt:lpstr>
      <vt:lpstr>DRIVE TEAM</vt:lpstr>
      <vt:lpstr>PULLING</vt:lpstr>
      <vt:lpstr>TEAM RACING</vt:lpstr>
      <vt:lpstr>ROPING &amp; PENNING</vt:lpstr>
      <vt:lpstr>OPEN PACK</vt:lpstr>
      <vt:lpstr>NON PRO PACK</vt:lpstr>
      <vt:lpstr>YOUTH PACK</vt:lpstr>
      <vt:lpstr>COON JUMP</vt:lpstr>
      <vt:lpstr>Sheet1</vt:lpstr>
      <vt:lpstr>Mule Worksheet</vt:lpstr>
      <vt:lpstr>POINT SCHEDULE</vt:lpstr>
      <vt:lpstr>'AM WEST PERF'!Print_Area</vt:lpstr>
      <vt:lpstr>'B ENG PERF'!Print_Area</vt:lpstr>
      <vt:lpstr>'B HUNTER JUMPER'!Print_Area</vt:lpstr>
      <vt:lpstr>'B RANCH'!Print_Area</vt:lpstr>
      <vt:lpstr>'B WEST PERF'!Print_Area</vt:lpstr>
      <vt:lpstr>'DONKEY GYMKHANA'!Print_Area</vt:lpstr>
      <vt:lpstr>'DONKEY HALTER'!Print_Area</vt:lpstr>
      <vt:lpstr>'DONKEY PERF'!Print_Area</vt:lpstr>
      <vt:lpstr>'DRIVE SINGLE'!Print_Area</vt:lpstr>
      <vt:lpstr>'DRIVE TEAM'!Print_Area</vt:lpstr>
      <vt:lpstr>'G ENG PERF'!Print_Area</vt:lpstr>
      <vt:lpstr>'G HUNTER JUMPER'!Print_Area</vt:lpstr>
      <vt:lpstr>'G RANCH'!Print_Area</vt:lpstr>
      <vt:lpstr>'G WEST PERF'!Print_Area</vt:lpstr>
      <vt:lpstr>GYMKHANA!Print_Area</vt:lpstr>
      <vt:lpstr>'MATURE HALTER'!Print_Area</vt:lpstr>
      <vt:lpstr>'OPEN PACK'!Print_Area</vt:lpstr>
      <vt:lpstr>PULLING!Print_Area</vt:lpstr>
      <vt:lpstr>'ROPING &amp; PENNING'!Print_Area</vt:lpstr>
      <vt:lpstr>'TEAM RACING'!Print_Area</vt:lpstr>
      <vt:lpstr>'YOUTH GYMK'!Print_Area</vt:lpstr>
    </vt:vector>
  </TitlesOfParts>
  <Company>Numark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Maggie Moore</cp:lastModifiedBy>
  <cp:lastPrinted>2021-11-15T19:27:19Z</cp:lastPrinted>
  <dcterms:created xsi:type="dcterms:W3CDTF">2009-07-21T17:27:31Z</dcterms:created>
  <dcterms:modified xsi:type="dcterms:W3CDTF">2023-02-05T19:18:17Z</dcterms:modified>
</cp:coreProperties>
</file>